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65" yWindow="-30" windowWidth="14460" windowHeight="12855"/>
  </bookViews>
  <sheets>
    <sheet name="План 36а" sheetId="2" r:id="rId1"/>
    <sheet name="График 36в" sheetId="3" r:id="rId2"/>
  </sheets>
  <calcPr calcId="144525"/>
</workbook>
</file>

<file path=xl/calcChain.xml><?xml version="1.0" encoding="utf-8"?>
<calcChain xmlns="http://schemas.openxmlformats.org/spreadsheetml/2006/main">
  <c r="K75" i="2" l="1"/>
  <c r="L75" i="2"/>
  <c r="M75" i="2"/>
  <c r="I75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75" i="2" l="1"/>
  <c r="I161" i="2"/>
  <c r="J161" i="2"/>
  <c r="K161" i="2"/>
  <c r="L161" i="2"/>
  <c r="M161" i="2"/>
  <c r="H161" i="2"/>
  <c r="K114" i="2" l="1"/>
  <c r="I114" i="2"/>
  <c r="J114" i="2"/>
  <c r="L114" i="2"/>
  <c r="M114" i="2"/>
  <c r="H114" i="2"/>
  <c r="J110" i="2"/>
  <c r="I110" i="2"/>
  <c r="K110" i="2"/>
  <c r="L110" i="2"/>
  <c r="M110" i="2"/>
  <c r="H110" i="2"/>
  <c r="H75" i="2"/>
  <c r="M43" i="2"/>
  <c r="J43" i="2"/>
  <c r="I43" i="2"/>
  <c r="G171" i="2" l="1"/>
  <c r="M92" i="2"/>
  <c r="J92" i="2"/>
  <c r="H43" i="2"/>
  <c r="J85" i="2"/>
  <c r="H85" i="2"/>
  <c r="J126" i="2" l="1"/>
  <c r="J22" i="2" l="1"/>
  <c r="M22" i="2"/>
  <c r="K170" i="2" l="1"/>
  <c r="J170" i="2"/>
  <c r="I170" i="2"/>
  <c r="J96" i="2" l="1"/>
  <c r="K96" i="2"/>
  <c r="L96" i="2"/>
  <c r="M96" i="2"/>
  <c r="K126" i="2" l="1"/>
  <c r="L126" i="2"/>
  <c r="M126" i="2"/>
  <c r="H126" i="2"/>
  <c r="I126" i="2"/>
  <c r="I171" i="2" l="1"/>
  <c r="H171" i="2" l="1"/>
  <c r="K43" i="2" l="1"/>
  <c r="K171" i="2" s="1"/>
  <c r="L43" i="2"/>
  <c r="L171" i="2" s="1"/>
  <c r="M171" i="2"/>
  <c r="J29" i="2" l="1"/>
  <c r="J171" i="2" s="1"/>
</calcChain>
</file>

<file path=xl/sharedStrings.xml><?xml version="1.0" encoding="utf-8"?>
<sst xmlns="http://schemas.openxmlformats.org/spreadsheetml/2006/main" count="1500" uniqueCount="417">
  <si>
    <t>Филиал</t>
  </si>
  <si>
    <t>АЭС</t>
  </si>
  <si>
    <t>УПП</t>
  </si>
  <si>
    <t>ИЭС</t>
  </si>
  <si>
    <t>КЭС</t>
  </si>
  <si>
    <t>МЧЭС</t>
  </si>
  <si>
    <t>НЭС</t>
  </si>
  <si>
    <t>ТПП</t>
  </si>
  <si>
    <t>СЭС</t>
  </si>
  <si>
    <t>ТЭС</t>
  </si>
  <si>
    <t>УКЭС</t>
  </si>
  <si>
    <t>УОЭС</t>
  </si>
  <si>
    <t>ЧЭС</t>
  </si>
  <si>
    <t>Утверждаю:</t>
  </si>
  <si>
    <t>Согласовано:</t>
  </si>
  <si>
    <t>Генеральный директор ОГУЭП "Облкоммунэнерго"</t>
  </si>
  <si>
    <t xml:space="preserve">Главный инженер-заместитель </t>
  </si>
  <si>
    <t xml:space="preserve">генерального директора   </t>
  </si>
  <si>
    <t>"____"_________________202_г.</t>
  </si>
  <si>
    <t xml:space="preserve">     "____"_________________202_г.</t>
  </si>
  <si>
    <t xml:space="preserve">ОГУЭП "Облкоммунэнерго" </t>
  </si>
  <si>
    <t>План проведения капитального и текущего ремонта электрических сетей и оборудования в 2024 году хозяйственным способом</t>
  </si>
  <si>
    <t>п/п</t>
  </si>
  <si>
    <t>Населенный пункт</t>
  </si>
  <si>
    <t>Наименование объекта</t>
  </si>
  <si>
    <t>Инв. номер</t>
  </si>
  <si>
    <t>Период проведения ремонтов</t>
  </si>
  <si>
    <t xml:space="preserve">Физический объем ЛЭП/ТП (км/шт) </t>
  </si>
  <si>
    <t>ВЛ-110 кВ</t>
  </si>
  <si>
    <t>ВЛ-35 кВ</t>
  </si>
  <si>
    <t>ВЛ-10 (6) кВ</t>
  </si>
  <si>
    <t>ВЛ-0,4 кВ</t>
  </si>
  <si>
    <t>КЛ-10-(6) кВ</t>
  </si>
  <si>
    <t>КЛ-0,4 кВ</t>
  </si>
  <si>
    <t>ТП-6-10/0,4 кВ</t>
  </si>
  <si>
    <t>План-график (основной)</t>
  </si>
  <si>
    <t>текущего и капитального ремонта электрических сетей и оборудования,  выполняемого хозспособом</t>
  </si>
  <si>
    <t>по филиалам  ОГУЭП "Облкоммунэнерго" на 2024 год</t>
  </si>
  <si>
    <t xml:space="preserve"> п/п</t>
  </si>
  <si>
    <t>Инвентарный номер</t>
  </si>
  <si>
    <t>Вид ремонта</t>
  </si>
  <si>
    <t>Месяц выполнения работ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</si>
  <si>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</si>
  <si>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</si>
  <si>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</si>
  <si>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</si>
  <si>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</si>
  <si>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</si>
  <si>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</si>
  <si>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</si>
  <si>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</si>
  <si>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</si>
  <si>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</si>
  <si>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</si>
  <si>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Усолье-Сибирское</t>
  </si>
  <si>
    <t xml:space="preserve">ВЛ-0,4 кв  ф.№1 ТП-151 ул. Северная </t>
  </si>
  <si>
    <t>ИНВ-У1110112</t>
  </si>
  <si>
    <t xml:space="preserve">ВЛ-0,4 кв  ф.№1 ТП-141,ТП-Курорта ул. Рыбака (ул.Уватова) </t>
  </si>
  <si>
    <t>ИНВ-У1110093</t>
  </si>
  <si>
    <t>с. Мальта</t>
  </si>
  <si>
    <t xml:space="preserve">ВЛ- 0,4 кВ фидер № 3 ул. Рабочая, ул. Линейная,  ул. Геологическая (ТП № 191) </t>
  </si>
  <si>
    <t>ИНВ-У1110244</t>
  </si>
  <si>
    <t>п. Мишелёвка</t>
  </si>
  <si>
    <t xml:space="preserve">ВЛ-0,4 кВ  фидер № 16 КНС-2 (ТП-1) </t>
  </si>
  <si>
    <t>ИНВ-У1110182</t>
  </si>
  <si>
    <t>ВЛ-0,4 кВ Ф.1ул. Школьная от ТП-191</t>
  </si>
  <si>
    <t>ИНВ-У1110242</t>
  </si>
  <si>
    <t>п. Тайтурка</t>
  </si>
  <si>
    <t>ВЛ-0,4кв ул.Калинина, ул. Пролетарская от КТПН-19</t>
  </si>
  <si>
    <t>ИНВ-У1110305</t>
  </si>
  <si>
    <t>ИТОГО по УПП:</t>
  </si>
  <si>
    <t>Капитальный</t>
  </si>
  <si>
    <t>г. Киренск</t>
  </si>
  <si>
    <t>п. Алексеевск</t>
  </si>
  <si>
    <t>Линия электропередачи/воздушная/0,4кВ/ф.2 Квартал речников от ТП-4Ал/рп.Алексеевск/кв.Речников/КЭС (замена ввода с оп.693 на гараж)</t>
  </si>
  <si>
    <t>ИНВ-000552397</t>
  </si>
  <si>
    <t>Ответвление/воздушное/0,4кВ/Инв.№ИНВ-000552397/опора№685 ВЛ-0,4кВ ф.2 Квартал речников от ТП-4Ал/сторожка "Водник"/рп.Алексеевск/кв.Речников/КЭС (замена ввода с оп.709 на гараж)</t>
  </si>
  <si>
    <t>ИНВ-000552836</t>
  </si>
  <si>
    <t>Линия электропередачи/воздушная/0,4кВ/ф.3 Общежитие от ТП-4Ал/рп.Алексеевск/кв.Речников/КЭС (замена вводов на дома 7В, 7Б)</t>
  </si>
  <si>
    <t>ИНВ-000552398</t>
  </si>
  <si>
    <t>Линия электропередачи/воздушная/0,4кВ/ф.4 19 Партсъезда от ТП-4Ал/рп.Алексеевск/ул.19 Партсъезда/КЭС (замена вводов на дома 2,4,5,7,10,12,13,14,16,18,20)</t>
  </si>
  <si>
    <t>ИНВ-000552399</t>
  </si>
  <si>
    <t>Линия электропередачи/воздушная/0,4кВ/ф.2 Чапаева от ТП-7Ал/рп.Алексеевск/ул.Чапаева/КЭС  (замена ввода на дом 1)</t>
  </si>
  <si>
    <t>ИНВ-000552408</t>
  </si>
  <si>
    <t>Ответвление/воздушное/0,4кВ/Инв.№ИНВ-000552408/опора№9 ВЛ-0,4кВ ф.2 Чапаева от ТП-7Ал/дом 1/рп.Алексеевск/ул.Чапаева/КЭС (замена вводов на дома 4,5)</t>
  </si>
  <si>
    <t>ИНВ-000552841</t>
  </si>
  <si>
    <t>Ответвление/воздушное/0,4кВ/Инв.№ИНВ-000552408/опора№8 ВЛ-0,4кВ ф.2 Чапаева от ТП-7Ал/дом 16/рп.Алексеевск/ул.Чапаева/КЭС  (замена ввода на дом 12 ул.Чапаева)</t>
  </si>
  <si>
    <t>ИНВ-000552842</t>
  </si>
  <si>
    <t>Линия электропередачи/воздушная/0,4кВ/ф.3 Кирпичная от ТП-7Ал/рп.Алексеевск/ул.Кирпичная/КЭС (замена ввода на дом 28 ул.Кирпичная)</t>
  </si>
  <si>
    <t>ИНВ-000552409</t>
  </si>
  <si>
    <t>Ответвление/воздушное/0,4кВ/Инв.№ИНВ-000552409/опора№11 ВЛ-0,4кВ ф.3 Кирпичная от ТП-7Ал/гараж/рп.Алексеевск/ул.Кирпичная/КЭС (замена вводов с оп.156, 159А на гаражи)</t>
  </si>
  <si>
    <t>ИНВ-000552843</t>
  </si>
  <si>
    <t>Линия электропередачи/воздушная/0,4кВ/ф.4 Озерная от ТП-7Ал/рп.Алексеевск/ул.Озерная/КЭС (замена вводов на дома № 8,14,15,20,23,27 ул.Озерная)</t>
  </si>
  <si>
    <t>ИНВ-000552410</t>
  </si>
  <si>
    <t>Линия электропередачи/воздушная/0,4кВ/ф.1 кв. Молодежный, Колхозный от ТП-11Ал/рп.Алексеевск/кв.Молодежный, пер.Колхозный/КЭС (замена вводов на дома № 5,6, с оп.356,360,361 на гаражи)</t>
  </si>
  <si>
    <t>ИНВ-000552420</t>
  </si>
  <si>
    <t>Линия электропередачи/воздушная/0,4кВ/ф.3 Лесная от ТП-11Ал/рп.Алексеевск/ул.Лесная/КЭС (замена вводов на дома № 5,9,19, с оп.382 на гараж)</t>
  </si>
  <si>
    <t>ИНВ-000552422</t>
  </si>
  <si>
    <t>Ответвление/воздушное/0,4кВ/Инв.№ИНВ-000552422/опора№378 ВЛ-0,4кВ ф.3 Лесная от ТП-11Ал/дом 6а/рп.Алексеевск/ул.Лесная/КЭС  (замена вводов на дома № 2А,6А)</t>
  </si>
  <si>
    <t>ИНВ-000552868</t>
  </si>
  <si>
    <t>Ответвление/воздушное/0,4кВ/Инв.№ИНВ-000552421/опора№330 ВЛ-0,4кВ ф.2 Лесная, Охотницкий от ТП-11Ал/дом 2/рп.Алексеевск/ул.Лесная, пер.Охотницкий/КЭС (замена вводов на дома № 3,8 пер.Охотницкий)</t>
  </si>
  <si>
    <t>ИНВ-000552867</t>
  </si>
  <si>
    <t>Линия электропередачи/воздушная/0,4кВ/ф.2 Лесная, Охотницкий от ТП-11Ал/рп.Алексеевск/ул.Лесная, пер.Охотницкий/КЭС (замена вводов на дома №1,2,6,8,10 ул.Лесная, с оп.395-гараж)</t>
  </si>
  <si>
    <t>ИНВ-000552421</t>
  </si>
  <si>
    <t>Линия электропередачи/воздушная/0,4кВ/ф.2 Таежная (д.13,17.28,30,32,34) от ТП-17Ал/рп.Алексеевск/ул.Таежная/КЭС (замена вводов на дом  34, с оп.177 на 2 гаража)</t>
  </si>
  <si>
    <t>ИНВ-000552436</t>
  </si>
  <si>
    <t>Линия электропередачи/воздушная/0,4кВ/ф.3 Таежная (д.3,4,6,10) от ТП-17Ал/рп.Алексеевск/ул.Таежная/КЭС (замена ввода на дом №4 ул.Таёжная)</t>
  </si>
  <si>
    <t>ИНВ-000552437</t>
  </si>
  <si>
    <t>ИНВ-000552888</t>
  </si>
  <si>
    <t>ИНВ-000552890</t>
  </si>
  <si>
    <t>г.Киренск, Киренский р-н (гора Польская)</t>
  </si>
  <si>
    <t>ИНВ-000554288</t>
  </si>
  <si>
    <t>июнь - август</t>
  </si>
  <si>
    <t>Линия электропередачи/воздушная/10кВ/фидер Авиапорт ТП-38/д.Хабарова/ул.Набережная/КЭС (замена опоры №26 у ТП-47)</t>
  </si>
  <si>
    <t>ИНВ-000554282</t>
  </si>
  <si>
    <t>апрель-май</t>
  </si>
  <si>
    <t>ИТОГО по ИЭС:</t>
  </si>
  <si>
    <t>ИТОГО по КЭС:</t>
  </si>
  <si>
    <t>ИТОГО по АЭС:</t>
  </si>
  <si>
    <t>рп. Балаганск</t>
  </si>
  <si>
    <t xml:space="preserve">ИНВ-З0000241 </t>
  </si>
  <si>
    <t>апрель-сентябрь</t>
  </si>
  <si>
    <t>рп. Залари</t>
  </si>
  <si>
    <t>ВЛ-0,4кВ "К.Маркса" ТП-35</t>
  </si>
  <si>
    <t xml:space="preserve">ИНВ-З0000596 </t>
  </si>
  <si>
    <t>февраль-июнь</t>
  </si>
  <si>
    <t>ВЛ-0,4кВ "Мичурина" ТП-13</t>
  </si>
  <si>
    <t>март-июль</t>
  </si>
  <si>
    <t>п. Новонукутский</t>
  </si>
  <si>
    <t>ВЛ-0,4 кВ «Октябрьская» от ТП-10</t>
  </si>
  <si>
    <t>ИНВ-30000521</t>
  </si>
  <si>
    <t>февраль-май</t>
  </si>
  <si>
    <t>г. Зима</t>
  </si>
  <si>
    <t>КЛ-0,4 кВ "Клименко, 37" от ТП-27</t>
  </si>
  <si>
    <t>ИНВ-30000444</t>
  </si>
  <si>
    <t>апрель-ноябрь</t>
  </si>
  <si>
    <t>ВЛ-0,4кВ "Куйбышева" ТП-33</t>
  </si>
  <si>
    <t>ИНВ-30510297</t>
  </si>
  <si>
    <t>ИНВ-З0510007</t>
  </si>
  <si>
    <t>п. Масляногорск</t>
  </si>
  <si>
    <t>ВЛ-0,4 кВ "Полевая-1" от ТП-219э</t>
  </si>
  <si>
    <t>ИНВ-33020</t>
  </si>
  <si>
    <t>май-октябрь</t>
  </si>
  <si>
    <t>ВЛ-0,4 кВ "Полевая-2" от ТП-219э</t>
  </si>
  <si>
    <t>п. Карымск</t>
  </si>
  <si>
    <t>ВЛ-10 кВ "Карымск"</t>
  </si>
  <si>
    <t>ИНВ-32030</t>
  </si>
  <si>
    <t>ИТОГО по СЭС:</t>
  </si>
  <si>
    <t>г. Тайшет</t>
  </si>
  <si>
    <t>г. Бирюсинск</t>
  </si>
  <si>
    <t>ИТОГО по ТЭС:</t>
  </si>
  <si>
    <t>ИТОГО по УОЭС:</t>
  </si>
  <si>
    <t>ИТОГО по УКЭС:</t>
  </si>
  <si>
    <t>с.Баяндай</t>
  </si>
  <si>
    <t>ВЛ-0,4кВ "Баня" от ТП-10/0,4кВ "Российская"</t>
  </si>
  <si>
    <t>ИНВ-00000012</t>
  </si>
  <si>
    <t>Июнь</t>
  </si>
  <si>
    <t>ВЛ-0,4кВ "Российская" от ТП-10/0,4кВ "Российская"</t>
  </si>
  <si>
    <t>Июль</t>
  </si>
  <si>
    <t>ВЛ-0,4кВ "Магазин" от ТП-10/0,4кВ "Пищекомбинат"</t>
  </si>
  <si>
    <t>Август</t>
  </si>
  <si>
    <t>п.Качуг</t>
  </si>
  <si>
    <t>ВЛ-0,4кВ "Звездная" от ТП-10/0,4кВ "Звездная"</t>
  </si>
  <si>
    <t>ИН1-000081088</t>
  </si>
  <si>
    <t>ВЛ-0,4кВ "Горького" от ТП-10/0,4кВ "Горького"</t>
  </si>
  <si>
    <t>ИНВ-Ч00517169</t>
  </si>
  <si>
    <t>ВЛ-0,4кВ "Заводская" от ТП-10/0,4кВ "Заводская"</t>
  </si>
  <si>
    <t>ИН2-000081089</t>
  </si>
  <si>
    <t>п.Усть-Уда</t>
  </si>
  <si>
    <t>ВЛ-0,4кВ "Сибирская" от ТП-10/0,4кВ "Урицкого" (ТП-10)</t>
  </si>
  <si>
    <t>ИНВ-З0000477</t>
  </si>
  <si>
    <t>ВЛ-0,4кВ "Некрасова" от ТП-10/0,4кВ "Дорожник" (ТП-32п)</t>
  </si>
  <si>
    <t>ВЛ-0,4кВ "Свободная" от ТП-10/0,4кВ "Набережная" (ТП-13)</t>
  </si>
  <si>
    <t>п.Бохан</t>
  </si>
  <si>
    <t>ВЛ-0,4кВ "Никифорова" от ТП-10/0,4кВ "Автовокзал"</t>
  </si>
  <si>
    <t>ИН2-00000061</t>
  </si>
  <si>
    <t>ВЛ-0,4кВ "Байкальская" от ТП-10/0,4кВ "Комхоз"</t>
  </si>
  <si>
    <t>ВЛ-0,4кВ "Херетин" от ТП-10/0,4кВ "Гагарина"</t>
  </si>
  <si>
    <t>с.Еланцы</t>
  </si>
  <si>
    <t>ВЛ-0,4кВ "Авиаохрана" от ТП-10/0,4кВ "ПМК-3"</t>
  </si>
  <si>
    <t>ИНВ-00000006</t>
  </si>
  <si>
    <t>ВЛ-0,4кВ "Степная" от ТП-10/0,4кВ "Рабочая"</t>
  </si>
  <si>
    <t>ВЛ-0,4кВ "Школа" от ТП-10/0,4кВ "Школа"</t>
  </si>
  <si>
    <t>п.Усть-Ордынский</t>
  </si>
  <si>
    <t>ВЛ-0,4кВ "Ленина-1" от ТП-10/0,4кВ "Луговая"</t>
  </si>
  <si>
    <t>ИН2-00000081</t>
  </si>
  <si>
    <t>ВЛ-0,4кВ "Столовая" от ТП-10/0,4кВ "Столовая"</t>
  </si>
  <si>
    <t>ВЛ-0,4кВ "Цветаевой" от ТП-10/0,4кВ "Водоканал"</t>
  </si>
  <si>
    <t>ВЛ-10кВ "АБЗ", оп.№1-1/25, 1/9-1/9/6, 1/5-1/5/1А</t>
  </si>
  <si>
    <t>ИН1-00000082</t>
  </si>
  <si>
    <t>с.Оса</t>
  </si>
  <si>
    <t>ВЛ-0,4кВ "Мира" от ТП-10/0,4кВ "Солнечная"</t>
  </si>
  <si>
    <t>ИНВ-00000048</t>
  </si>
  <si>
    <t>ВЛ-0,4кВ "Верхняя" от ТП-10/0,4кВ "Солнечная"</t>
  </si>
  <si>
    <t>ВЛ-0,4кВ "Солнечная-2" от ТП-10/0,4кВ "Солнечная"</t>
  </si>
  <si>
    <t>п.Жигалово</t>
  </si>
  <si>
    <t>ВЛ-0,4кВ "40 лет победы неч" от ТП-10/0,4кВ "Зверопромхоз"</t>
  </si>
  <si>
    <t>ИНВ-00000026</t>
  </si>
  <si>
    <t>ВЛ-0,4кВ "Мишарина неч" от ТП-10/0,4кВ "Луговая-1"</t>
  </si>
  <si>
    <t>ВЛ-0,4кВ "Луговая чет" от ТП-10/0,4кВ "Луговая-2"</t>
  </si>
  <si>
    <t>с.Тутура</t>
  </si>
  <si>
    <t>ВЛ-0,4кВ "Почта" от ТП-10/0,4кВ "Тутура-2"</t>
  </si>
  <si>
    <t>ВЛ-0,4кВ "Лесхоз" от ТП-10/0,4кВ "Тутура-2"</t>
  </si>
  <si>
    <t>ВЛ-0,4кВ "Клуб" от ТП-10/0,4кВ "Тутура-1"</t>
  </si>
  <si>
    <t>ВЛ-0,4кВ "Чикан" от ТП-10/0,4кВ "Тутура-1"</t>
  </si>
  <si>
    <t>ТПП-Тулун</t>
  </si>
  <si>
    <t>май-июнь</t>
  </si>
  <si>
    <t>июль-август</t>
  </si>
  <si>
    <t>г.Тулун</t>
  </si>
  <si>
    <t>ВЛ-04 кВ Ф№1 ТП №157" Таежная"</t>
  </si>
  <si>
    <t>ИНВ-Т0000005</t>
  </si>
  <si>
    <t>ВЛ-04 кВ Ф№2 ТП №157" Таежная"</t>
  </si>
  <si>
    <t>ВЛ-04 кВ Ф№3 ТП №157" Таежная"</t>
  </si>
  <si>
    <t>ИТОГО по ТПП:</t>
  </si>
  <si>
    <t>ИТОГО по НЭС:</t>
  </si>
  <si>
    <t>г.Черемхово</t>
  </si>
  <si>
    <t>ВЛ-6кВ фид.№3 ПС "ТЭЦ-12" г.Черемхово (отТП-66 до ТП-149)</t>
  </si>
  <si>
    <t xml:space="preserve">ИНВ-Ч0000527 </t>
  </si>
  <si>
    <t>ИНВ-000556946</t>
  </si>
  <si>
    <t xml:space="preserve">ИНВ-Ч0000378 </t>
  </si>
  <si>
    <t>ИНВ-000548938</t>
  </si>
  <si>
    <t xml:space="preserve">ИНВ-Ч0000492 </t>
  </si>
  <si>
    <t>ИНВ-Ч00519486</t>
  </si>
  <si>
    <t>г.Свирск</t>
  </si>
  <si>
    <t>ИНВ-000557285</t>
  </si>
  <si>
    <t>ИНВ-000557283</t>
  </si>
  <si>
    <t>ВЛ-0,4кВ от ТП-66 (совместная подвеска с ВЛ-6кВ от ТП-66 до ТП-149) ул.Дударского</t>
  </si>
  <si>
    <t>ВЛ-0,4кВ от ТП-115  МЧС</t>
  </si>
  <si>
    <t>ВЛ-0,4кВ от ТП-455 фидер №1</t>
  </si>
  <si>
    <t>Черемховский р-н, д. Нены</t>
  </si>
  <si>
    <t>ВЛ-0,4кВ от ТП-153:     ВЛ-0,4кВ от ТП-153/г.Черемхово/ул.Сибирских Партизан;    ВЛ-0,4кВ от ТП-153 г. Черемхово /ул.Шевченко</t>
  </si>
  <si>
    <t xml:space="preserve">ВЛ-0,4кВ от ТП-27 г.Свирск:    ф.№1 ВЛ-0,4кВ от ТП-27/ул.Заводская, пер.Заводской;      ф.№ 2 ВЛ-0,4кВ от ТП-27/пер.Заводской, ул.Гоголя, ул.Степана Разина  </t>
  </si>
  <si>
    <t>ИТОГО по ЧЭС:</t>
  </si>
  <si>
    <t>ВСЕГО по филиалам ОГУЭП Облкоммунэнерго:</t>
  </si>
  <si>
    <t>г. Ангарск</t>
  </si>
  <si>
    <t xml:space="preserve">ВЛ 0,4 кВ ТП-3п Ф-2, мкр-н Цемпоселок </t>
  </si>
  <si>
    <t>ИН2-1110009</t>
  </si>
  <si>
    <t xml:space="preserve">ВЛ 0,4 кВ ТП-3п Ф-4, мкр-н Цемпоселок </t>
  </si>
  <si>
    <t>ИН1-1110010</t>
  </si>
  <si>
    <t xml:space="preserve">ВЛ 0,4 кВ ТП-3п Ф-10, мкр-н Цемпоселок </t>
  </si>
  <si>
    <t>ИН1-1110011</t>
  </si>
  <si>
    <t>ВЛ 0,4 кВ ТП-6м-12 Ф-15, мкр. Байкальск</t>
  </si>
  <si>
    <t>ИН2-1110086</t>
  </si>
  <si>
    <t>п. Мегет</t>
  </si>
  <si>
    <t>ВЛ 0,4 кВ КТПН-702п  Ф-1, ул. Некрасова</t>
  </si>
  <si>
    <t>ИН1-1110114</t>
  </si>
  <si>
    <t>с. Савватеевка</t>
  </si>
  <si>
    <t>ВЛ 0,4 кВ ТП-8  Ф-7, ул. Спортивная, Молодежная</t>
  </si>
  <si>
    <t>с. Одинск</t>
  </si>
  <si>
    <t>ВЛ 0,4 кВ КТПН-5  Ф-1, ул. Молодежная</t>
  </si>
  <si>
    <t>По филиалам ОГУЭП "Облкоммунэнерго"</t>
  </si>
  <si>
    <t>Ремонт трансформаторов
ТМХ</t>
  </si>
  <si>
    <t>г.Усть-Кут</t>
  </si>
  <si>
    <t>КЛ-6кВ фидер №3 Л-301 "Западный грузовой район" (отсутствует резерв от ЗРУ до оп.№1)</t>
  </si>
  <si>
    <t>КЛ-6кВ фидер №407 "Водозабор" (отсутствует резерв от ЗРУ до оп.№1)</t>
  </si>
  <si>
    <t>КЛ-6кВ фидер №410 "Пионерлагерь" (отсутствует резерв от ЗРУ до оп.№1)</t>
  </si>
  <si>
    <t>ВЛ-0,4кВ фидер №1 "Береговая" от ТП-5(П)</t>
  </si>
  <si>
    <t>ВЛ-0,4кВ фидер №2 "Лесная 21-40, Луговая 5-12" от ТП-244</t>
  </si>
  <si>
    <t>г. Усть-Кут</t>
  </si>
  <si>
    <t>СКТП-4 (О) "Молодежная "</t>
  </si>
  <si>
    <t>п. Окунайский</t>
  </si>
  <si>
    <t>Трансформатор ТМ-160/10/0,4 кВ на ТП-4(О)</t>
  </si>
  <si>
    <t>ВЛ-0,4кВ фидер №1 "Молодежная ,пекарня" от ТП-4(О)</t>
  </si>
  <si>
    <t xml:space="preserve">ВЛ-0,4кВ фидер №2 "Мира" от ТП-4(О) </t>
  </si>
  <si>
    <t>ВЛ-0,4кВ фидер №1 "Лесная до Райпо" от ТП-6(К)</t>
  </si>
  <si>
    <t>с. Казачинское</t>
  </si>
  <si>
    <t xml:space="preserve">ВЛ-0,4кВ фидер №2 "Рабочая" от ТП-12(К) </t>
  </si>
  <si>
    <t>ИН1-1220037</t>
  </si>
  <si>
    <t>ИН1-1220050</t>
  </si>
  <si>
    <t>ИН2-1220058</t>
  </si>
  <si>
    <t>ИНВ-1110290</t>
  </si>
  <si>
    <t>ИН3-1110087</t>
  </si>
  <si>
    <t>ИНВ-312190</t>
  </si>
  <si>
    <t>ИН1-220233</t>
  </si>
  <si>
    <t>ИНВ-1110483</t>
  </si>
  <si>
    <t>ИН2-1110183</t>
  </si>
  <si>
    <t>ИНВ-1110413</t>
  </si>
  <si>
    <t>ИНВ-1110412</t>
  </si>
  <si>
    <t>п. Мама</t>
  </si>
  <si>
    <t>ПС-35/6/0,4 кВ "Мама" фидер "ул. Рабочая"</t>
  </si>
  <si>
    <t>ИНВ-000549252</t>
  </si>
  <si>
    <t>ПС 35/6/0,4 кВ "Мама" ТП-12 ВЛ-0,4 кВ фидер "ул. Лесная, ул. Охотничья"</t>
  </si>
  <si>
    <t>ИНВ-000549316</t>
  </si>
  <si>
    <t>ПС 35/6/0,4 кВ "Мама" ТП-14 ВЛ-0,4 кВ фидер "ул. Южная"</t>
  </si>
  <si>
    <t>ИНВ-000549322</t>
  </si>
  <si>
    <t>ПС 35/6/0,4 кВ "Мама" ТП-7 ВЛ-0,4 кВ фидер "Гаражи"</t>
  </si>
  <si>
    <t>ИНВ-000549295</t>
  </si>
  <si>
    <t>ПС 35/6/0,4 кВ "Мама" ТП-6 ВЛ-0,4 кВ фидер "ул. Урицкого"</t>
  </si>
  <si>
    <t>ИНВ-000549286</t>
  </si>
  <si>
    <t>ПС 35/6/0,4 кВ "Мама" ТП-6 ВЛ-0,4 кВ фидер "ул. Володарского"</t>
  </si>
  <si>
    <t>ИНВ-000549283</t>
  </si>
  <si>
    <t>ВЛ-35 кВ "Мусковит-Луговка"</t>
  </si>
  <si>
    <t>ИНВ-113005</t>
  </si>
  <si>
    <t>ВЛ-0,4 кВ фидер "ул. Ленина" от ТП "Поселок", п. Мусковит</t>
  </si>
  <si>
    <t>ИНВ-000549324</t>
  </si>
  <si>
    <t>ВЛ-0,4 кВ фидер "База участка 1" от ТП "Поселок", п. Мусковит</t>
  </si>
  <si>
    <t>ИНВ-000549325</t>
  </si>
  <si>
    <t>ИТОГО по МЧЭС:</t>
  </si>
  <si>
    <t xml:space="preserve"> ВЛ-0,4кВкв Фидер №1 ул. За мир;от КТП-7</t>
  </si>
  <si>
    <t>30072</t>
  </si>
  <si>
    <t>ВЛ-0,4 кВ  фид. №2 "ул.2-я-4-я Подгорная"   от КТП-12</t>
  </si>
  <si>
    <t>г.Алзамай</t>
  </si>
  <si>
    <t>ИНВ-30009.</t>
  </si>
  <si>
    <t>г. Нижнеудинск</t>
  </si>
  <si>
    <t>ТП "Центральный рапределительный пункт" (ЦРП "Восточный" ) КСО-272-ВПМ-10/630 Ф№12</t>
  </si>
  <si>
    <t>ИН2-322116</t>
  </si>
  <si>
    <t>Подстанция/трансформаторная/КТП/10/0,4 кВ/400 кВА/зн№б/н (КТП-А-2)</t>
  </si>
  <si>
    <t>ИН4-312112</t>
  </si>
  <si>
    <t>Подстанция/трансформаторная/КТП/10/0,4 кВ/250 кВА/зн№б/н (КТП-7Б)</t>
  </si>
  <si>
    <t>ИН3-312107</t>
  </si>
  <si>
    <t>п. Атагай Нижнеудинский р-он</t>
  </si>
  <si>
    <t>Иркутский р-н, с. Смоленщина.</t>
  </si>
  <si>
    <t>ТП-302 "БКС Гаражи"</t>
  </si>
  <si>
    <t>ИНВ-000080265</t>
  </si>
  <si>
    <t>ТП-326 "Заречная"</t>
  </si>
  <si>
    <t>ИНВ-000082262
ИНВ-000082261</t>
  </si>
  <si>
    <t>ВЛ-0,4кВ от ТП-313 "З. Космодемьянской", ф. "ул. Заречная"</t>
  </si>
  <si>
    <t>ИНВ-000553683</t>
  </si>
  <si>
    <t>июнь, июль</t>
  </si>
  <si>
    <t>ТП-315 "Школа"</t>
  </si>
  <si>
    <t>ИН1-000312111
ИНВ-00131226</t>
  </si>
  <si>
    <t>Иркутский р-н, р. п. Маркова.</t>
  </si>
  <si>
    <t>ТП-427 "Сосновая"</t>
  </si>
  <si>
    <t>г. Иркутск.</t>
  </si>
  <si>
    <t>ТП-2160 "Бомбоубежище"</t>
  </si>
  <si>
    <t>ИНВ-С-0001853
ИНВ-ТП186816</t>
  </si>
  <si>
    <t>Слюдянский р-н, г. Слюдянка.</t>
  </si>
  <si>
    <t>ВЛ-0,4кВ от ТП-22 "Дом ребёнка", фидер "Шахтёрская низ"</t>
  </si>
  <si>
    <t>ИНВ-000553398</t>
  </si>
  <si>
    <t>ВЛ-0,4кВ от ТП-34 "Ржанова", фидер "Ржанова", фидер "Московская"</t>
  </si>
  <si>
    <t>ИНВ-000553505</t>
  </si>
  <si>
    <t>август, сентябрь</t>
  </si>
  <si>
    <t>ВЛ-0,4кВ от ТП-4Б "Советская 28", фидер "Безымянный"</t>
  </si>
  <si>
    <t>ИНВ-С-0000088</t>
  </si>
  <si>
    <t>ВЛ-0,4кВ от ТП-6-ЖД "Водозабор", фидер "Омулевый"</t>
  </si>
  <si>
    <t>ИНВ-С-0000092</t>
  </si>
  <si>
    <t>Слюдянский р-н, г. Байкальск.</t>
  </si>
  <si>
    <t>ВЛ-6кВ от ТП-19 "Красный ключ" до ТП-30 "Лесная"</t>
  </si>
  <si>
    <t>ИНВ-000554167</t>
  </si>
  <si>
    <t>июнь - июль</t>
  </si>
  <si>
    <t>Слюдянский р-н, п. Утулик.</t>
  </si>
  <si>
    <t>ТП-42 "Снежная"</t>
  </si>
  <si>
    <t>ИНВ-Ч00520716</t>
  </si>
  <si>
    <t>ТП-44 "Карьерная"</t>
  </si>
  <si>
    <t>ИНВ-Ч00516635</t>
  </si>
  <si>
    <t>Линия электропередачи/воздушная/10кВ/фидер Кривошапкино-2 ТП-21/ д.Коммуна/лесничество, Киренская дача/КЭС (замена опор и провода на АС-95/16)</t>
  </si>
  <si>
    <t>г.Киренск, м-н Гарь</t>
  </si>
  <si>
    <t>Линия электропередачи/ воздушная/0,4кВ/ф.3 Тимирязева, Котовского, Школьная 7-27 от ТП-39 /г.Киренск мкр.Гарь/ ул.Тимирязева, ул.Школьная/КЭС</t>
  </si>
  <si>
    <t xml:space="preserve">ИНВ-000552531 </t>
  </si>
  <si>
    <t>с. Кривошапкино</t>
  </si>
  <si>
    <t>Линия электропередачи/воздушная/0,4кВ/ф.3 водокачка от ТП-55/с.Кривошапкино/ул.Молодежная/КЭС</t>
  </si>
  <si>
    <t>ИНВ-000552639</t>
  </si>
  <si>
    <t>Линия электропередачи/воздушная/0,4кВ/ф.3 Молодежная от ТП-60/с.Кривошапкино/ул.Молодежная/КЭС</t>
  </si>
  <si>
    <t>ИНВ-000552650</t>
  </si>
  <si>
    <t xml:space="preserve">ВЛИ-0,4кВ "Ленина" ТП-27 </t>
  </si>
  <si>
    <t xml:space="preserve">ВЛИ-0,4кВ "Кольцевая" ТП-3 </t>
  </si>
  <si>
    <t>ВЛ-0,4кВ "Набережная" ТП-11</t>
  </si>
  <si>
    <t>РУ-0,4кВ ТП-14</t>
  </si>
  <si>
    <t>п. Владимир</t>
  </si>
  <si>
    <t>ВЛ-10 кВ "Головинка - Владимир"</t>
  </si>
  <si>
    <t>ИНВ-З0000308</t>
  </si>
  <si>
    <t>ИНВ-5101133</t>
  </si>
  <si>
    <t>ИН2-1110022.</t>
  </si>
  <si>
    <t>ИН1-1110218</t>
  </si>
  <si>
    <t>Текущий ремонт кровли подстанция/трансформаторная/2ЗТП/6/0,4кВ/630+400 кВА/ТП-92/г. Тайшет, ул. Свободы</t>
  </si>
  <si>
    <t xml:space="preserve">Текущий ремонт:  ВЛ-0,4 кВ  1,0179  Ф.195 квартал-водокачка  ТП-8  </t>
  </si>
  <si>
    <t>Линия электропередачи/воздушная/0,4кВ/Ф. Ленина ТП-12/г.Бирюсинск/ул. Ленина</t>
  </si>
  <si>
    <t>ВЛ-10кВ "КЗПХ"</t>
  </si>
  <si>
    <t>ИН1-000081115</t>
  </si>
  <si>
    <t>ТП-10/0,4кВ "Автовокзал"</t>
  </si>
  <si>
    <t>ИН1-312032</t>
  </si>
  <si>
    <t>ТП-10/0,4кВ "Набережная"</t>
  </si>
  <si>
    <t>ИН2-312191</t>
  </si>
  <si>
    <t>ТП-10/0,4кВ "Советская"</t>
  </si>
  <si>
    <t>ИН2-312205</t>
  </si>
  <si>
    <t>ТП-10/0,4кВ "Иркутская"</t>
  </si>
  <si>
    <t>ИНВ-312176</t>
  </si>
  <si>
    <t xml:space="preserve"> _________________М.А. Давыдов</t>
  </si>
  <si>
    <t xml:space="preserve"> ___________________В.В. Крупнов</t>
  </si>
  <si>
    <t>г.Киренск</t>
  </si>
  <si>
    <t>Линия электропередачи/воздушная/0,4кВ/ф.4 Б.Хмельницкого от ТП-15/г.Киренск, мкр.Балахня/ул.Б.Хмельницкого/КЭС</t>
  </si>
  <si>
    <t>ИНВ-000552462</t>
  </si>
  <si>
    <t>Линия электропередачи/воздушная/0,4кВ/ф.5 40 лет Победы от ТП-60/с.Кривошапкино/ул.40 лет Победы/КЭС</t>
  </si>
  <si>
    <t>ИНВ-000552651</t>
  </si>
  <si>
    <t>д. Хабарова</t>
  </si>
  <si>
    <t>Линия электропередачи/воздушная/0,4кВ/ф.1 Набережная верх от ТП-77/д.Хабарова/ул.Набережная/КЭС</t>
  </si>
  <si>
    <t>ИНВ-000552537</t>
  </si>
  <si>
    <t>Линия электропередачи/воздушная/0,4кВ/ф.2 Школа от ТП-63/г.Киренск, мкр.Авиагородок/ул.П.Осипенко/КЭС</t>
  </si>
  <si>
    <t>ИНВ-000552454</t>
  </si>
  <si>
    <t>Линия электропередачи/воздушная/0,4кВ/ф.3 Заготскот, П.Осипенко, Тургенева, д.11 от ТП-63/г.Киренск, мкр.Авиагородок/ул.Заготскот, ул.Тургенева/КЭС</t>
  </si>
  <si>
    <t>ИНВ-000552455</t>
  </si>
  <si>
    <t>Линия электропередачи/воздушная/10кВ/фидер Кривошапкино ТП-55/с.Кривошапкино/ул.Молодежная/КЭС</t>
  </si>
  <si>
    <t>ИНВ-000554275</t>
  </si>
  <si>
    <t>Линия электропередачи/воздушная/0,4кВ/ф.2 Ключевая от ТП-16Ал/рп.Алексеевск/ул.Ключевая/КЭС</t>
  </si>
  <si>
    <t>ИНВ-000552433</t>
  </si>
  <si>
    <t>Линия электропередачи/воздушная/0,4кВ/ф.3 Лесная от ТП-11Ал/рп.Алексеевск/ ул.Лесная /КЭС (замена вводов на дома № 5,9,19, с оп.382 на гараж)</t>
  </si>
  <si>
    <t>Ответвление/воздушное/0,4кВ/Инв.№ИНВ-000552409/опора№11 ВЛ-0,4кВ ф.3 Кирпичная от ТП-7Ал/гараж/рп.Алексеевск/ул.Кирпичная /КЭС (замена вводов с оп.156, 159А на гаражи)</t>
  </si>
  <si>
    <t>Линия электропередачи/воздушная/0,4кВ/ф.3 Кирпичная от ТП-7Ал/рп.Алексеевск/ ул.Кирпичная /КЭС (замена ввода на дом 28 ул.Кирпичная)</t>
  </si>
  <si>
    <t>Линия электропередачи/воздушная/0,4кВ/ф.2 Чапаева от ТП-7Ал/рп.Алексеевск/ул.Чапаева /КЭС  (замена ввода на дом 1)</t>
  </si>
  <si>
    <t>Линия электропередачи/воздушная/0,4кВ/ф.3 Общежитие от ТП-4Ал/рп.Алексеевск/ кв.Речников /КЭС (замена вводов на дома 7В, 7Б)</t>
  </si>
  <si>
    <t>Ответвление/воздушное/0,4кВ/Инв.№ИНВ-000552397/опора№685 ВЛ-0,4кВ ф.2 Квартал речников от ТП-4Ал/сторожка "Водник"/ рп.Алексеевск/кв.Речников/КЭС (замена ввода с оп.709 на гараж)</t>
  </si>
  <si>
    <t>Линия электропередачи/воздушная/0,4кВ/ф.2 Квартал речников от ТП-4Ал/рп.Алексеевск /кв.Речников/КЭС (замена ввода с оп.693 на гараж)</t>
  </si>
  <si>
    <t>Линия электропередачи/воздушная/0,4кВ/ф.4 Озерная от ТП-7Ал/рп.Алексеевск/ул.Озерная /КЭС (замена вводов на дома № 8,14,15,20,23,27 ул.Озерная)</t>
  </si>
  <si>
    <t>Линия электропередачи/воздушная/0,4кВ/ф.1 кв. Молодежный, Колхозный от ТП-11Ал/ рп.Алексеевск/кв.Молодежный, пер.Колхозный /КЭС (замена вводов на дома № 5,6, с оп.356,360,361 на гаражи)</t>
  </si>
  <si>
    <t>Линия электропередачи/воздушная/0,4кВ/ф.2 Лесная, Охотницкий от ТП-11Ал/рп.Алексеевск /ул.Лесная, пер.Охотницкий/КЭС (замена вводов на дома №1,2,6,8,10 ул.Лесная, с оп.395-гараж)</t>
  </si>
  <si>
    <t>Ответвление/воздушное/0,4кВ/Инв.№ИНВ-000552435/опора№178 ВЛ-0,4кВ ф.1 Таежная (д.27,23.33,40,42) от ТП-17 Ал/дом 13/ рп.Алексеевск/ ул.Таежная/КЭС (замена ввода на дом №13)</t>
  </si>
  <si>
    <t>Ответвление/воздушное/0,4кВ/Инв.№ИНВ-000552437/опора№196 ВЛ-0,4кВ ф.3 Таежная (д.3,4,6,10) от ТП-17Ал/дом 14/ рп.Алексеевск /ул.Таежная/КЭС (замена ввода на дом №14)</t>
  </si>
  <si>
    <t>Линия электропередачи/воздушная/10кВ/фидер Авиапорт ТП-38/д.Хабарова/ул.Набережная /КЭС (замена опоры №26 у ТП-47)</t>
  </si>
  <si>
    <t>Линия электропередачи/воздушная/0,4кВ/ф.3 водокачка от ТП-55/с.Кривошапкино /ул.Молодежная/КЭС</t>
  </si>
  <si>
    <t>Линия электропередачи/воздушная/0,4кВ/ф.3 Молодежная от ТП-60/с.Кривошапкино /ул.Молодежная/КЭС</t>
  </si>
  <si>
    <t>Линия электропередачи/воздушная/10кВ/фидер Кривошапкино ТП-55/с.Кривошапкино/ ул.Молодежная/КЭС</t>
  </si>
  <si>
    <t>Линия электропередачи/воздушная/0,4кВ/ф.2 Ключевая от ТП-16Ал/рп.Алексеевск /ул.Ключевая/КЭС</t>
  </si>
  <si>
    <t>Линия электропередачи/воздушная/0,4кВ/ф.1 Набережная верх от ТП-77/д.Хабарова/ ул.Набережная /КЭС</t>
  </si>
  <si>
    <t>Ответвление/воздушное/0,4кВ/Инв.№ИНВ-000552435/опора№178 ВЛ-0,4кВ ф.1 Таежная (д.27,23.33,40,42) от ТП-17Ал/дом 13/рп.Алексеевск/ул.Таежная/КЭС (замена ввода на дом №13)</t>
  </si>
  <si>
    <t>Ответвление/воздушное/0,4кВ/Инв.№ИНВ-000552437/опора№196 ВЛ-0,4кВ ф.3 Таежная (д.3,4,6,10) от ТП-17Ал/дом 14/рп.Алексеевск/ул.Таежная/КЭС (замена ввода на дом №14)</t>
  </si>
  <si>
    <t>Линия электропередачи/воздушная/10кВ/фидер Кривошапкино-2 ТП-21/д.Коммуна/лесничество, Киренская дача/КЭС (замена опор и провода на АС-95/16)</t>
  </si>
  <si>
    <t>ИН2-1110022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</si>
</sst>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0.000"/>
    <numFmt numFmtId="168" formatCode="#,##0.000"/>
    <numFmt numFmtId="170" formatCode="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13" fillId="0" borderId="0"/>
    <xf numFmtId="0" fontId="13" fillId="0" borderId="0"/>
    <xf numFmtId="0" fontId="22" fillId="0" borderId="0"/>
    <xf numFmtId="0" fontId="22" fillId="0" borderId="0"/>
  </cellStyleXfs>
  <cellXfs count="195">
    <xf numFmtId="0" fontId="0" fillId="0" borderId="0" xfId="0"/>
    <xf numFmtId="0" fontId="4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166" fontId="6" fillId="0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/>
    </xf>
    <xf numFmtId="0" fontId="10" fillId="3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166" fontId="10" fillId="3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0" fillId="0" borderId="2" xfId="0" applyFont="1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2" fillId="2" borderId="2" xfId="0" applyFont="1" applyFill="1" applyBorder="1" applyAlignment="1">
      <alignment horizontal="left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1" fillId="0" borderId="0" xfId="1" applyFont="1" applyFill="1" applyAlignment="1">
      <alignment horizontal="left" vertical="top"/>
    </xf>
    <xf numFmtId="0" fontId="7" fillId="2" borderId="0" xfId="1" applyFont="1" applyFill="1" applyAlignment="1">
      <alignment horizontal="center"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0" borderId="0" xfId="0" applyFont="1" applyFill="1" applyAlignment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 vertical="top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top" wrapText="1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/>
    <xf numFmtId="0" fontId="11" fillId="0" borderId="2" xfId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166" fontId="11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1" fontId="0" fillId="0" borderId="2" xfId="0" applyNumberFormat="1" applyFont="1" applyBorder="1"/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168" fontId="11" fillId="0" borderId="2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" fontId="15" fillId="6" borderId="2" xfId="0" applyNumberFormat="1" applyFont="1" applyFill="1" applyBorder="1" applyAlignment="1">
      <alignment horizontal="center" vertical="center" wrapText="1"/>
    </xf>
    <xf numFmtId="2" fontId="15" fillId="6" borderId="2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2" fontId="11" fillId="2" borderId="2" xfId="1" applyNumberFormat="1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2" fontId="0" fillId="0" borderId="2" xfId="0" applyNumberFormat="1" applyFont="1" applyBorder="1"/>
    <xf numFmtId="0" fontId="11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distributed"/>
    </xf>
    <xf numFmtId="0" fontId="2" fillId="0" borderId="2" xfId="0" applyFont="1" applyFill="1" applyBorder="1" applyAlignment="1">
      <alignment horizontal="center" vertical="distributed"/>
    </xf>
    <xf numFmtId="170" fontId="18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170" fontId="10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4" fontId="19" fillId="2" borderId="0" xfId="0" applyNumberFormat="1" applyFont="1" applyFill="1" applyBorder="1" applyAlignment="1">
      <alignment horizontal="right" vertical="center" wrapText="1"/>
    </xf>
    <xf numFmtId="0" fontId="19" fillId="2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4" fontId="20" fillId="2" borderId="0" xfId="0" applyNumberFormat="1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horizontal="right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" fontId="17" fillId="0" borderId="2" xfId="0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 wrapText="1"/>
    </xf>
    <xf numFmtId="2" fontId="5" fillId="0" borderId="5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" fontId="6" fillId="2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top"/>
    </xf>
    <xf numFmtId="0" fontId="11" fillId="2" borderId="0" xfId="0" applyFont="1" applyFill="1" applyBorder="1" applyAlignment="1">
      <alignment horizontal="right" vertical="top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 vertical="top"/>
    </xf>
    <xf numFmtId="0" fontId="10" fillId="3" borderId="2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top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6" xfId="6"/>
    <cellStyle name="Обычный 28" xfId="7"/>
    <cellStyle name="Обычный 3 2 2" xfId="5"/>
    <cellStyle name="Обычный 3 2 3" xfId="3"/>
    <cellStyle name="Обычный 30" xfId="8"/>
    <cellStyle name="Обычный 6" xfId="4"/>
    <cellStyle name="Обычный 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1"/>
  <sheetViews>
    <sheetView tabSelected="1" zoomScale="90" zoomScaleNormal="90" workbookViewId="0">
      <pane ySplit="13" topLeftCell="A14" activePane="bottomLeft" state="frozen"/>
      <selection pane="bottomLeft" activeCell="Q19" sqref="Q19"/>
    </sheetView>
  </sheetViews>
  <sheetFormatPr defaultRowHeight="15" x14ac:dyDescent="0.25"/>
  <cols>
    <col min="1" max="1" width="5" style="47" customWidth="1"/>
    <col min="2" max="2" width="9.85546875" style="47" customWidth="1"/>
    <col min="3" max="3" width="19.5703125" style="117" customWidth="1"/>
    <col min="4" max="4" width="40.5703125" style="47" customWidth="1"/>
    <col min="5" max="5" width="15" style="47" customWidth="1"/>
    <col min="6" max="6" width="13" style="47" customWidth="1"/>
    <col min="7" max="14" width="9.140625" style="47"/>
    <col min="15" max="15" width="21.42578125" style="47" customWidth="1"/>
    <col min="16" max="16384" width="9.140625" style="47"/>
  </cols>
  <sheetData>
    <row r="1" spans="1:13" s="50" customFormat="1" x14ac:dyDescent="0.25">
      <c r="A1" s="184" t="s">
        <v>13</v>
      </c>
      <c r="B1" s="184"/>
      <c r="C1" s="184"/>
      <c r="E1" s="51"/>
      <c r="F1" s="51"/>
      <c r="G1" s="51"/>
      <c r="H1" s="51"/>
      <c r="I1" s="51"/>
      <c r="J1" s="52"/>
      <c r="K1" s="183" t="s">
        <v>14</v>
      </c>
      <c r="L1" s="183"/>
      <c r="M1" s="183"/>
    </row>
    <row r="2" spans="1:13" s="50" customFormat="1" x14ac:dyDescent="0.25">
      <c r="A2" s="185" t="s">
        <v>15</v>
      </c>
      <c r="B2" s="185"/>
      <c r="C2" s="185"/>
      <c r="E2" s="53"/>
      <c r="F2" s="53"/>
      <c r="G2" s="53"/>
      <c r="H2" s="53"/>
      <c r="I2" s="51"/>
      <c r="J2" s="52"/>
      <c r="K2" s="183" t="s">
        <v>16</v>
      </c>
      <c r="L2" s="183"/>
      <c r="M2" s="183"/>
    </row>
    <row r="3" spans="1:13" s="50" customFormat="1" x14ac:dyDescent="0.25">
      <c r="A3" s="185"/>
      <c r="B3" s="185"/>
      <c r="C3" s="185"/>
      <c r="E3" s="53"/>
      <c r="F3" s="53"/>
      <c r="G3" s="53"/>
      <c r="H3" s="53"/>
      <c r="I3" s="53"/>
      <c r="J3" s="183" t="s">
        <v>17</v>
      </c>
      <c r="K3" s="183"/>
      <c r="L3" s="183"/>
      <c r="M3" s="183"/>
    </row>
    <row r="4" spans="1:13" s="50" customFormat="1" x14ac:dyDescent="0.25">
      <c r="A4" s="54"/>
      <c r="B4" s="55"/>
      <c r="C4" s="116"/>
      <c r="E4" s="53"/>
      <c r="F4" s="53"/>
      <c r="G4" s="53"/>
      <c r="H4" s="53"/>
      <c r="I4" s="51"/>
      <c r="J4" s="183"/>
      <c r="K4" s="183"/>
      <c r="L4" s="183"/>
      <c r="M4" s="183"/>
    </row>
    <row r="5" spans="1:13" s="57" customFormat="1" x14ac:dyDescent="0.25">
      <c r="A5" s="56" t="s">
        <v>377</v>
      </c>
      <c r="B5" s="55"/>
      <c r="C5" s="116"/>
      <c r="E5" s="51"/>
      <c r="F5" s="51"/>
      <c r="G5" s="51"/>
      <c r="H5" s="51"/>
      <c r="I5" s="58"/>
      <c r="J5" s="179" t="s">
        <v>378</v>
      </c>
      <c r="K5" s="179"/>
      <c r="L5" s="179"/>
      <c r="M5" s="179"/>
    </row>
    <row r="6" spans="1:13" s="57" customFormat="1" x14ac:dyDescent="0.25">
      <c r="A6" s="59" t="s">
        <v>18</v>
      </c>
      <c r="B6" s="55"/>
      <c r="C6" s="116"/>
      <c r="E6" s="51"/>
      <c r="F6" s="51"/>
      <c r="G6" s="51"/>
      <c r="H6" s="51"/>
      <c r="I6" s="58"/>
      <c r="J6" s="60"/>
      <c r="K6" s="179" t="s">
        <v>19</v>
      </c>
      <c r="L6" s="179"/>
      <c r="M6" s="179"/>
    </row>
    <row r="8" spans="1:13" s="57" customFormat="1" ht="14.25" x14ac:dyDescent="0.25">
      <c r="B8" s="181" t="s">
        <v>21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</row>
    <row r="9" spans="1:13" s="57" customFormat="1" ht="14.25" x14ac:dyDescent="0.25">
      <c r="B9" s="181" t="s">
        <v>20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</row>
    <row r="11" spans="1:13" s="61" customFormat="1" ht="14.25" customHeight="1" x14ac:dyDescent="0.25">
      <c r="A11" s="182" t="s">
        <v>22</v>
      </c>
      <c r="B11" s="182" t="s">
        <v>0</v>
      </c>
      <c r="C11" s="182" t="s">
        <v>23</v>
      </c>
      <c r="D11" s="182" t="s">
        <v>24</v>
      </c>
      <c r="E11" s="182" t="s">
        <v>25</v>
      </c>
      <c r="F11" s="182" t="s">
        <v>26</v>
      </c>
      <c r="G11" s="182" t="s">
        <v>27</v>
      </c>
      <c r="H11" s="182"/>
      <c r="I11" s="182"/>
      <c r="J11" s="182"/>
      <c r="K11" s="182"/>
      <c r="L11" s="182"/>
      <c r="M11" s="182"/>
    </row>
    <row r="12" spans="1:13" s="61" customFormat="1" ht="42.75" x14ac:dyDescent="0.25">
      <c r="A12" s="182"/>
      <c r="B12" s="182"/>
      <c r="C12" s="182"/>
      <c r="D12" s="182"/>
      <c r="E12" s="182"/>
      <c r="F12" s="182"/>
      <c r="G12" s="62" t="s">
        <v>28</v>
      </c>
      <c r="H12" s="62" t="s">
        <v>29</v>
      </c>
      <c r="I12" s="62" t="s">
        <v>30</v>
      </c>
      <c r="J12" s="30" t="s">
        <v>31</v>
      </c>
      <c r="K12" s="62" t="s">
        <v>32</v>
      </c>
      <c r="L12" s="62" t="s">
        <v>33</v>
      </c>
      <c r="M12" s="62" t="s">
        <v>34</v>
      </c>
    </row>
    <row r="13" spans="1:13" s="61" customFormat="1" ht="14.25" x14ac:dyDescent="0.25">
      <c r="A13" s="63">
        <v>1</v>
      </c>
      <c r="B13" s="62">
        <v>2</v>
      </c>
      <c r="C13" s="64">
        <v>3</v>
      </c>
      <c r="D13" s="62">
        <v>4</v>
      </c>
      <c r="E13" s="64">
        <v>5</v>
      </c>
      <c r="F13" s="62">
        <v>6</v>
      </c>
      <c r="G13" s="64">
        <v>7</v>
      </c>
      <c r="H13" s="62">
        <v>8</v>
      </c>
      <c r="I13" s="65">
        <v>9</v>
      </c>
      <c r="J13" s="62">
        <v>10</v>
      </c>
      <c r="K13" s="64">
        <v>11</v>
      </c>
      <c r="L13" s="62">
        <v>12</v>
      </c>
      <c r="M13" s="62">
        <v>13</v>
      </c>
    </row>
    <row r="14" spans="1:13" ht="28.5" customHeight="1" x14ac:dyDescent="0.25">
      <c r="A14" s="88">
        <v>1</v>
      </c>
      <c r="B14" s="31" t="s">
        <v>1</v>
      </c>
      <c r="C14" s="67" t="s">
        <v>234</v>
      </c>
      <c r="D14" s="94" t="s">
        <v>235</v>
      </c>
      <c r="E14" s="100" t="s">
        <v>236</v>
      </c>
      <c r="F14" s="107" t="s">
        <v>46</v>
      </c>
      <c r="G14" s="44"/>
      <c r="H14" s="44"/>
      <c r="I14" s="44"/>
      <c r="J14" s="73">
        <v>8.4269999999999998E-2</v>
      </c>
      <c r="K14" s="44"/>
      <c r="L14" s="44"/>
      <c r="M14" s="78"/>
    </row>
    <row r="15" spans="1:13" ht="28.5" customHeight="1" x14ac:dyDescent="0.25">
      <c r="A15" s="88">
        <v>2</v>
      </c>
      <c r="B15" s="31" t="s">
        <v>1</v>
      </c>
      <c r="C15" s="67" t="s">
        <v>234</v>
      </c>
      <c r="D15" s="94" t="s">
        <v>237</v>
      </c>
      <c r="E15" s="100" t="s">
        <v>238</v>
      </c>
      <c r="F15" s="107" t="s">
        <v>46</v>
      </c>
      <c r="G15" s="44"/>
      <c r="H15" s="44"/>
      <c r="I15" s="44"/>
      <c r="J15" s="73">
        <v>0.14657999999999999</v>
      </c>
      <c r="K15" s="44"/>
      <c r="L15" s="44"/>
      <c r="M15" s="78"/>
    </row>
    <row r="16" spans="1:13" ht="28.5" customHeight="1" x14ac:dyDescent="0.25">
      <c r="A16" s="88">
        <v>3</v>
      </c>
      <c r="B16" s="31" t="s">
        <v>1</v>
      </c>
      <c r="C16" s="67" t="s">
        <v>234</v>
      </c>
      <c r="D16" s="94" t="s">
        <v>239</v>
      </c>
      <c r="E16" s="100" t="s">
        <v>240</v>
      </c>
      <c r="F16" s="107" t="s">
        <v>46</v>
      </c>
      <c r="G16" s="44"/>
      <c r="H16" s="44"/>
      <c r="I16" s="44"/>
      <c r="J16" s="73">
        <v>0.16857</v>
      </c>
      <c r="K16" s="44"/>
      <c r="L16" s="44"/>
      <c r="M16" s="78"/>
    </row>
    <row r="17" spans="1:23" ht="28.5" customHeight="1" x14ac:dyDescent="0.25">
      <c r="A17" s="88">
        <v>4</v>
      </c>
      <c r="B17" s="31" t="s">
        <v>1</v>
      </c>
      <c r="C17" s="67" t="s">
        <v>234</v>
      </c>
      <c r="D17" s="94" t="s">
        <v>241</v>
      </c>
      <c r="E17" s="100" t="s">
        <v>242</v>
      </c>
      <c r="F17" s="107" t="s">
        <v>47</v>
      </c>
      <c r="G17" s="44"/>
      <c r="H17" s="44"/>
      <c r="I17" s="44"/>
      <c r="J17" s="95">
        <v>0.83499999999999996</v>
      </c>
      <c r="K17" s="44"/>
      <c r="L17" s="44"/>
      <c r="M17" s="78"/>
    </row>
    <row r="18" spans="1:23" ht="28.5" customHeight="1" x14ac:dyDescent="0.25">
      <c r="A18" s="88">
        <v>5</v>
      </c>
      <c r="B18" s="31" t="s">
        <v>1</v>
      </c>
      <c r="C18" s="67" t="s">
        <v>243</v>
      </c>
      <c r="D18" s="94" t="s">
        <v>244</v>
      </c>
      <c r="E18" s="100" t="s">
        <v>245</v>
      </c>
      <c r="F18" s="107" t="s">
        <v>48</v>
      </c>
      <c r="G18" s="44"/>
      <c r="H18" s="44"/>
      <c r="I18" s="44"/>
      <c r="J18" s="96">
        <v>0.6</v>
      </c>
      <c r="K18" s="44"/>
      <c r="L18" s="44"/>
      <c r="M18" s="78"/>
    </row>
    <row r="19" spans="1:23" ht="28.5" customHeight="1" x14ac:dyDescent="0.25">
      <c r="A19" s="88">
        <v>6</v>
      </c>
      <c r="B19" s="31" t="s">
        <v>1</v>
      </c>
      <c r="C19" s="67" t="s">
        <v>246</v>
      </c>
      <c r="D19" s="94" t="s">
        <v>247</v>
      </c>
      <c r="E19" s="100" t="s">
        <v>245</v>
      </c>
      <c r="F19" s="107" t="s">
        <v>49</v>
      </c>
      <c r="G19" s="44"/>
      <c r="H19" s="44"/>
      <c r="I19" s="44"/>
      <c r="J19" s="97">
        <v>1.722</v>
      </c>
      <c r="K19" s="44"/>
      <c r="L19" s="44"/>
      <c r="M19" s="78"/>
    </row>
    <row r="20" spans="1:23" ht="28.5" customHeight="1" x14ac:dyDescent="0.25">
      <c r="A20" s="88">
        <v>7</v>
      </c>
      <c r="B20" s="31" t="s">
        <v>1</v>
      </c>
      <c r="C20" s="67" t="s">
        <v>248</v>
      </c>
      <c r="D20" s="94" t="s">
        <v>249</v>
      </c>
      <c r="E20" s="100" t="s">
        <v>245</v>
      </c>
      <c r="F20" s="107" t="s">
        <v>46</v>
      </c>
      <c r="G20" s="44"/>
      <c r="H20" s="44"/>
      <c r="I20" s="44"/>
      <c r="J20" s="98">
        <v>0.9</v>
      </c>
      <c r="K20" s="44"/>
      <c r="L20" s="44"/>
      <c r="M20" s="78"/>
    </row>
    <row r="21" spans="1:23" ht="45" x14ac:dyDescent="0.25">
      <c r="A21" s="88">
        <v>8</v>
      </c>
      <c r="B21" s="31" t="s">
        <v>1</v>
      </c>
      <c r="C21" s="115" t="s">
        <v>250</v>
      </c>
      <c r="D21" s="99" t="s">
        <v>251</v>
      </c>
      <c r="E21" s="44"/>
      <c r="F21" s="44"/>
      <c r="G21" s="44"/>
      <c r="H21" s="44"/>
      <c r="I21" s="44"/>
      <c r="J21" s="44"/>
      <c r="K21" s="44"/>
      <c r="L21" s="44"/>
      <c r="M21" s="89">
        <v>20</v>
      </c>
    </row>
    <row r="22" spans="1:23" s="11" customFormat="1" ht="14.25" x14ac:dyDescent="0.2">
      <c r="A22" s="170" t="s">
        <v>118</v>
      </c>
      <c r="B22" s="171"/>
      <c r="C22" s="171"/>
      <c r="D22" s="171"/>
      <c r="E22" s="171"/>
      <c r="F22" s="171"/>
      <c r="G22" s="24"/>
      <c r="H22" s="9">
        <v>0</v>
      </c>
      <c r="I22" s="9">
        <v>0</v>
      </c>
      <c r="J22" s="28">
        <f>SUM(J14:J21)</f>
        <v>4.4564200000000005</v>
      </c>
      <c r="K22" s="9">
        <v>0</v>
      </c>
      <c r="L22" s="9">
        <v>0</v>
      </c>
      <c r="M22" s="8">
        <f>SUM(M14:M21)</f>
        <v>20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31.5" customHeight="1" x14ac:dyDescent="0.25">
      <c r="A23" s="114">
        <v>9</v>
      </c>
      <c r="B23" s="31" t="s">
        <v>2</v>
      </c>
      <c r="C23" s="67" t="s">
        <v>54</v>
      </c>
      <c r="D23" s="68" t="s">
        <v>55</v>
      </c>
      <c r="E23" s="69" t="s">
        <v>56</v>
      </c>
      <c r="F23" s="74" t="s">
        <v>45</v>
      </c>
      <c r="G23" s="66"/>
      <c r="H23" s="66"/>
      <c r="I23" s="66"/>
      <c r="J23" s="70">
        <v>0.874</v>
      </c>
      <c r="K23" s="66"/>
      <c r="L23" s="66"/>
      <c r="M23" s="66"/>
    </row>
    <row r="24" spans="1:23" ht="31.5" customHeight="1" x14ac:dyDescent="0.25">
      <c r="A24" s="114">
        <v>10</v>
      </c>
      <c r="B24" s="31" t="s">
        <v>2</v>
      </c>
      <c r="C24" s="67" t="s">
        <v>54</v>
      </c>
      <c r="D24" s="68" t="s">
        <v>57</v>
      </c>
      <c r="E24" s="69" t="s">
        <v>58</v>
      </c>
      <c r="F24" s="74" t="s">
        <v>46</v>
      </c>
      <c r="G24" s="66"/>
      <c r="H24" s="66"/>
      <c r="I24" s="66"/>
      <c r="J24" s="70">
        <v>1.242</v>
      </c>
      <c r="K24" s="66"/>
      <c r="L24" s="66"/>
      <c r="M24" s="66"/>
    </row>
    <row r="25" spans="1:23" ht="31.5" customHeight="1" x14ac:dyDescent="0.25">
      <c r="A25" s="114">
        <v>11</v>
      </c>
      <c r="B25" s="31" t="s">
        <v>2</v>
      </c>
      <c r="C25" s="70" t="s">
        <v>59</v>
      </c>
      <c r="D25" s="68" t="s">
        <v>60</v>
      </c>
      <c r="E25" s="69" t="s">
        <v>61</v>
      </c>
      <c r="F25" s="74" t="s">
        <v>47</v>
      </c>
      <c r="G25" s="66"/>
      <c r="H25" s="66"/>
      <c r="I25" s="66"/>
      <c r="J25" s="70">
        <v>2.9540000000000002</v>
      </c>
      <c r="K25" s="66"/>
      <c r="L25" s="66"/>
      <c r="M25" s="66"/>
    </row>
    <row r="26" spans="1:23" ht="31.5" customHeight="1" x14ac:dyDescent="0.25">
      <c r="A26" s="114">
        <v>12</v>
      </c>
      <c r="B26" s="31" t="s">
        <v>2</v>
      </c>
      <c r="C26" s="67" t="s">
        <v>62</v>
      </c>
      <c r="D26" s="68" t="s">
        <v>63</v>
      </c>
      <c r="E26" s="69" t="s">
        <v>64</v>
      </c>
      <c r="F26" s="74" t="s">
        <v>48</v>
      </c>
      <c r="G26" s="66"/>
      <c r="H26" s="66"/>
      <c r="I26" s="66"/>
      <c r="J26" s="70">
        <v>0.8</v>
      </c>
      <c r="K26" s="66"/>
      <c r="L26" s="66"/>
      <c r="M26" s="66"/>
    </row>
    <row r="27" spans="1:23" ht="31.5" customHeight="1" x14ac:dyDescent="0.25">
      <c r="A27" s="114">
        <v>13</v>
      </c>
      <c r="B27" s="31" t="s">
        <v>2</v>
      </c>
      <c r="C27" s="70" t="s">
        <v>59</v>
      </c>
      <c r="D27" s="68" t="s">
        <v>65</v>
      </c>
      <c r="E27" s="69" t="s">
        <v>66</v>
      </c>
      <c r="F27" s="74" t="s">
        <v>49</v>
      </c>
      <c r="G27" s="66"/>
      <c r="H27" s="66"/>
      <c r="I27" s="66"/>
      <c r="J27" s="70">
        <v>0.56200000000000006</v>
      </c>
      <c r="K27" s="66"/>
      <c r="L27" s="66"/>
      <c r="M27" s="66"/>
    </row>
    <row r="28" spans="1:23" ht="31.5" customHeight="1" x14ac:dyDescent="0.25">
      <c r="A28" s="114">
        <v>14</v>
      </c>
      <c r="B28" s="31" t="s">
        <v>2</v>
      </c>
      <c r="C28" s="70" t="s">
        <v>67</v>
      </c>
      <c r="D28" s="68" t="s">
        <v>68</v>
      </c>
      <c r="E28" s="69" t="s">
        <v>69</v>
      </c>
      <c r="F28" s="74" t="s">
        <v>50</v>
      </c>
      <c r="G28" s="66"/>
      <c r="H28" s="66"/>
      <c r="I28" s="66"/>
      <c r="J28" s="70">
        <v>0.90400000000000003</v>
      </c>
      <c r="K28" s="66"/>
      <c r="L28" s="66"/>
      <c r="M28" s="66"/>
    </row>
    <row r="29" spans="1:23" s="11" customFormat="1" ht="14.25" x14ac:dyDescent="0.2">
      <c r="A29" s="180" t="s">
        <v>70</v>
      </c>
      <c r="B29" s="180"/>
      <c r="C29" s="180"/>
      <c r="D29" s="180"/>
      <c r="E29" s="180"/>
      <c r="F29" s="180"/>
      <c r="G29" s="23"/>
      <c r="H29" s="9">
        <v>0</v>
      </c>
      <c r="I29" s="9">
        <v>0</v>
      </c>
      <c r="J29" s="9">
        <f>SUM(J23:J28)</f>
        <v>7.3360000000000003</v>
      </c>
      <c r="K29" s="9">
        <v>0</v>
      </c>
      <c r="L29" s="9">
        <v>0</v>
      </c>
      <c r="M29" s="8">
        <v>0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s="79" customFormat="1" ht="30.75" customHeight="1" x14ac:dyDescent="0.25">
      <c r="A30" s="88">
        <v>15</v>
      </c>
      <c r="B30" s="13" t="s">
        <v>3</v>
      </c>
      <c r="C30" s="34" t="s">
        <v>311</v>
      </c>
      <c r="D30" s="153" t="s">
        <v>312</v>
      </c>
      <c r="E30" s="112" t="s">
        <v>313</v>
      </c>
      <c r="F30" s="112" t="s">
        <v>46</v>
      </c>
      <c r="G30" s="34"/>
      <c r="H30" s="34"/>
      <c r="I30" s="34"/>
      <c r="J30" s="34"/>
      <c r="K30" s="34"/>
      <c r="L30" s="34"/>
      <c r="M30" s="34">
        <v>1</v>
      </c>
      <c r="N30" s="131"/>
      <c r="O30" s="156"/>
    </row>
    <row r="31" spans="1:23" s="79" customFormat="1" ht="30.75" customHeight="1" x14ac:dyDescent="0.25">
      <c r="A31" s="88">
        <v>16</v>
      </c>
      <c r="B31" s="13" t="s">
        <v>3</v>
      </c>
      <c r="C31" s="34" t="s">
        <v>311</v>
      </c>
      <c r="D31" s="153" t="s">
        <v>314</v>
      </c>
      <c r="E31" s="112" t="s">
        <v>315</v>
      </c>
      <c r="F31" s="112" t="s">
        <v>47</v>
      </c>
      <c r="G31" s="34"/>
      <c r="H31" s="34"/>
      <c r="I31" s="34"/>
      <c r="J31" s="34"/>
      <c r="K31" s="34"/>
      <c r="L31" s="34"/>
      <c r="M31" s="34">
        <v>1</v>
      </c>
      <c r="N31" s="131"/>
      <c r="O31" s="156"/>
    </row>
    <row r="32" spans="1:23" s="79" customFormat="1" ht="30.75" customHeight="1" x14ac:dyDescent="0.25">
      <c r="A32" s="88">
        <v>17</v>
      </c>
      <c r="B32" s="13" t="s">
        <v>3</v>
      </c>
      <c r="C32" s="34" t="s">
        <v>311</v>
      </c>
      <c r="D32" s="153" t="s">
        <v>316</v>
      </c>
      <c r="E32" s="112" t="s">
        <v>317</v>
      </c>
      <c r="F32" s="112" t="s">
        <v>318</v>
      </c>
      <c r="G32" s="34"/>
      <c r="H32" s="34"/>
      <c r="I32" s="34"/>
      <c r="J32" s="34">
        <v>0.41699999999999998</v>
      </c>
      <c r="K32" s="34"/>
      <c r="L32" s="34"/>
      <c r="M32" s="34"/>
      <c r="N32" s="131"/>
      <c r="O32" s="156"/>
    </row>
    <row r="33" spans="1:23" s="79" customFormat="1" ht="30.75" customHeight="1" x14ac:dyDescent="0.25">
      <c r="A33" s="88">
        <v>18</v>
      </c>
      <c r="B33" s="13" t="s">
        <v>3</v>
      </c>
      <c r="C33" s="34" t="s">
        <v>311</v>
      </c>
      <c r="D33" s="153" t="s">
        <v>319</v>
      </c>
      <c r="E33" s="112" t="s">
        <v>320</v>
      </c>
      <c r="F33" s="112" t="s">
        <v>48</v>
      </c>
      <c r="G33" s="34"/>
      <c r="H33" s="34"/>
      <c r="I33" s="34"/>
      <c r="J33" s="34"/>
      <c r="K33" s="34"/>
      <c r="L33" s="34"/>
      <c r="M33" s="34">
        <v>1</v>
      </c>
      <c r="N33" s="131"/>
      <c r="O33" s="156"/>
    </row>
    <row r="34" spans="1:23" s="79" customFormat="1" ht="30.75" customHeight="1" x14ac:dyDescent="0.25">
      <c r="A34" s="88">
        <v>19</v>
      </c>
      <c r="B34" s="13" t="s">
        <v>3</v>
      </c>
      <c r="C34" s="34" t="s">
        <v>321</v>
      </c>
      <c r="D34" s="153" t="s">
        <v>322</v>
      </c>
      <c r="E34" s="112" t="s">
        <v>320</v>
      </c>
      <c r="F34" s="112" t="s">
        <v>49</v>
      </c>
      <c r="G34" s="34"/>
      <c r="H34" s="34"/>
      <c r="I34" s="34"/>
      <c r="J34" s="34"/>
      <c r="K34" s="34"/>
      <c r="L34" s="34"/>
      <c r="M34" s="34">
        <v>1</v>
      </c>
      <c r="N34" s="131"/>
      <c r="O34" s="156"/>
    </row>
    <row r="35" spans="1:23" s="79" customFormat="1" ht="30.75" customHeight="1" x14ac:dyDescent="0.25">
      <c r="A35" s="88">
        <v>20</v>
      </c>
      <c r="B35" s="13" t="s">
        <v>3</v>
      </c>
      <c r="C35" s="34" t="s">
        <v>323</v>
      </c>
      <c r="D35" s="153" t="s">
        <v>324</v>
      </c>
      <c r="E35" s="112" t="s">
        <v>325</v>
      </c>
      <c r="F35" s="112" t="s">
        <v>50</v>
      </c>
      <c r="G35" s="34"/>
      <c r="H35" s="34"/>
      <c r="I35" s="34"/>
      <c r="J35" s="34"/>
      <c r="K35" s="34"/>
      <c r="L35" s="34"/>
      <c r="M35" s="34">
        <v>1</v>
      </c>
      <c r="N35" s="131"/>
      <c r="O35" s="156"/>
    </row>
    <row r="36" spans="1:23" s="79" customFormat="1" ht="30.75" customHeight="1" x14ac:dyDescent="0.25">
      <c r="A36" s="88">
        <v>21</v>
      </c>
      <c r="B36" s="13" t="s">
        <v>3</v>
      </c>
      <c r="C36" s="34" t="s">
        <v>326</v>
      </c>
      <c r="D36" s="153" t="s">
        <v>327</v>
      </c>
      <c r="E36" s="112" t="s">
        <v>328</v>
      </c>
      <c r="F36" s="34" t="s">
        <v>318</v>
      </c>
      <c r="G36" s="34"/>
      <c r="H36" s="34"/>
      <c r="I36" s="34"/>
      <c r="J36" s="34">
        <v>0.59</v>
      </c>
      <c r="K36" s="34"/>
      <c r="L36" s="34"/>
      <c r="M36" s="34"/>
      <c r="N36" s="131"/>
      <c r="O36" s="156"/>
    </row>
    <row r="37" spans="1:23" s="79" customFormat="1" ht="30.75" customHeight="1" x14ac:dyDescent="0.25">
      <c r="A37" s="88">
        <v>22</v>
      </c>
      <c r="B37" s="13" t="s">
        <v>3</v>
      </c>
      <c r="C37" s="34" t="s">
        <v>326</v>
      </c>
      <c r="D37" s="153" t="s">
        <v>329</v>
      </c>
      <c r="E37" s="112" t="s">
        <v>330</v>
      </c>
      <c r="F37" s="34" t="s">
        <v>331</v>
      </c>
      <c r="G37" s="34"/>
      <c r="H37" s="34"/>
      <c r="I37" s="34"/>
      <c r="J37" s="34">
        <v>0.54300000000000004</v>
      </c>
      <c r="K37" s="34"/>
      <c r="L37" s="34"/>
      <c r="M37" s="34"/>
      <c r="N37" s="131"/>
      <c r="O37" s="156"/>
    </row>
    <row r="38" spans="1:23" s="79" customFormat="1" ht="30.75" customHeight="1" x14ac:dyDescent="0.25">
      <c r="A38" s="88">
        <v>23</v>
      </c>
      <c r="B38" s="13" t="s">
        <v>3</v>
      </c>
      <c r="C38" s="34" t="s">
        <v>326</v>
      </c>
      <c r="D38" s="153" t="s">
        <v>332</v>
      </c>
      <c r="E38" s="112" t="s">
        <v>333</v>
      </c>
      <c r="F38" s="34" t="s">
        <v>46</v>
      </c>
      <c r="G38" s="34"/>
      <c r="H38" s="34"/>
      <c r="I38" s="34"/>
      <c r="J38" s="34">
        <v>0.09</v>
      </c>
      <c r="K38" s="34"/>
      <c r="L38" s="34"/>
      <c r="M38" s="34"/>
      <c r="N38" s="131"/>
      <c r="O38" s="156"/>
    </row>
    <row r="39" spans="1:23" s="79" customFormat="1" ht="30.75" customHeight="1" x14ac:dyDescent="0.25">
      <c r="A39" s="88">
        <v>24</v>
      </c>
      <c r="B39" s="13" t="s">
        <v>3</v>
      </c>
      <c r="C39" s="34" t="s">
        <v>326</v>
      </c>
      <c r="D39" s="153" t="s">
        <v>334</v>
      </c>
      <c r="E39" s="112" t="s">
        <v>335</v>
      </c>
      <c r="F39" s="34" t="s">
        <v>46</v>
      </c>
      <c r="G39" s="34"/>
      <c r="H39" s="34"/>
      <c r="I39" s="34"/>
      <c r="J39" s="34">
        <v>0.24</v>
      </c>
      <c r="K39" s="34"/>
      <c r="L39" s="34"/>
      <c r="M39" s="34"/>
      <c r="N39" s="131"/>
      <c r="O39" s="156"/>
    </row>
    <row r="40" spans="1:23" s="79" customFormat="1" ht="30.75" customHeight="1" x14ac:dyDescent="0.25">
      <c r="A40" s="88">
        <v>25</v>
      </c>
      <c r="B40" s="13" t="s">
        <v>3</v>
      </c>
      <c r="C40" s="34" t="s">
        <v>336</v>
      </c>
      <c r="D40" s="153" t="s">
        <v>337</v>
      </c>
      <c r="E40" s="112" t="s">
        <v>338</v>
      </c>
      <c r="F40" s="34" t="s">
        <v>339</v>
      </c>
      <c r="G40" s="34"/>
      <c r="H40" s="34"/>
      <c r="I40" s="34">
        <v>2.4</v>
      </c>
      <c r="J40" s="34"/>
      <c r="K40" s="34"/>
      <c r="L40" s="34"/>
      <c r="M40" s="34"/>
      <c r="N40" s="131"/>
      <c r="O40" s="156"/>
    </row>
    <row r="41" spans="1:23" s="79" customFormat="1" ht="30.75" customHeight="1" x14ac:dyDescent="0.25">
      <c r="A41" s="88">
        <v>26</v>
      </c>
      <c r="B41" s="13" t="s">
        <v>3</v>
      </c>
      <c r="C41" s="34" t="s">
        <v>340</v>
      </c>
      <c r="D41" s="153" t="s">
        <v>341</v>
      </c>
      <c r="E41" s="112" t="s">
        <v>342</v>
      </c>
      <c r="F41" s="34" t="s">
        <v>49</v>
      </c>
      <c r="G41" s="34"/>
      <c r="H41" s="34"/>
      <c r="I41" s="34"/>
      <c r="J41" s="34"/>
      <c r="K41" s="34"/>
      <c r="L41" s="34"/>
      <c r="M41" s="34">
        <v>1</v>
      </c>
      <c r="N41" s="131"/>
      <c r="O41" s="156"/>
    </row>
    <row r="42" spans="1:23" s="79" customFormat="1" ht="30.75" customHeight="1" x14ac:dyDescent="0.25">
      <c r="A42" s="88">
        <v>27</v>
      </c>
      <c r="B42" s="13" t="s">
        <v>3</v>
      </c>
      <c r="C42" s="34" t="s">
        <v>340</v>
      </c>
      <c r="D42" s="153" t="s">
        <v>343</v>
      </c>
      <c r="E42" s="112" t="s">
        <v>344</v>
      </c>
      <c r="F42" s="34" t="s">
        <v>50</v>
      </c>
      <c r="G42" s="34"/>
      <c r="H42" s="34"/>
      <c r="I42" s="34"/>
      <c r="J42" s="34"/>
      <c r="K42" s="34"/>
      <c r="L42" s="34"/>
      <c r="M42" s="34">
        <v>1</v>
      </c>
      <c r="N42" s="131"/>
      <c r="O42" s="156"/>
    </row>
    <row r="43" spans="1:23" s="11" customFormat="1" ht="14.25" x14ac:dyDescent="0.2">
      <c r="A43" s="180" t="s">
        <v>116</v>
      </c>
      <c r="B43" s="180"/>
      <c r="C43" s="180"/>
      <c r="D43" s="180"/>
      <c r="E43" s="180"/>
      <c r="F43" s="180"/>
      <c r="G43" s="180"/>
      <c r="H43" s="9">
        <f t="shared" ref="H43:M43" si="0">SUM(H30:H42)</f>
        <v>0</v>
      </c>
      <c r="I43" s="9">
        <f t="shared" si="0"/>
        <v>2.4</v>
      </c>
      <c r="J43" s="9">
        <f t="shared" si="0"/>
        <v>1.88</v>
      </c>
      <c r="K43" s="9">
        <f t="shared" si="0"/>
        <v>0</v>
      </c>
      <c r="L43" s="9">
        <f t="shared" si="0"/>
        <v>0</v>
      </c>
      <c r="M43" s="8">
        <f t="shared" si="0"/>
        <v>7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51" x14ac:dyDescent="0.25">
      <c r="A44" s="88">
        <v>28</v>
      </c>
      <c r="B44" s="72" t="s">
        <v>4</v>
      </c>
      <c r="C44" s="154" t="s">
        <v>73</v>
      </c>
      <c r="D44" s="14" t="s">
        <v>401</v>
      </c>
      <c r="E44" s="16" t="s">
        <v>75</v>
      </c>
      <c r="F44" s="125" t="s">
        <v>47</v>
      </c>
      <c r="G44" s="15"/>
      <c r="H44" s="15"/>
      <c r="I44" s="3"/>
      <c r="J44" s="15">
        <f>22/1000</f>
        <v>2.1999999999999999E-2</v>
      </c>
      <c r="K44" s="15"/>
      <c r="L44" s="44"/>
      <c r="M44" s="16"/>
      <c r="N44" s="130"/>
      <c r="O44" s="131"/>
    </row>
    <row r="45" spans="1:23" ht="63.75" x14ac:dyDescent="0.25">
      <c r="A45" s="88">
        <v>29</v>
      </c>
      <c r="B45" s="67" t="s">
        <v>4</v>
      </c>
      <c r="C45" s="154" t="s">
        <v>73</v>
      </c>
      <c r="D45" s="14" t="s">
        <v>400</v>
      </c>
      <c r="E45" s="16" t="s">
        <v>77</v>
      </c>
      <c r="F45" s="125" t="s">
        <v>47</v>
      </c>
      <c r="G45" s="15"/>
      <c r="H45" s="15"/>
      <c r="I45" s="3"/>
      <c r="J45" s="126">
        <f>17/1000</f>
        <v>1.7000000000000001E-2</v>
      </c>
      <c r="K45" s="15"/>
      <c r="L45" s="44"/>
      <c r="M45" s="16"/>
      <c r="N45" s="130"/>
      <c r="O45" s="131"/>
    </row>
    <row r="46" spans="1:23" ht="52.5" customHeight="1" x14ac:dyDescent="0.25">
      <c r="A46" s="88">
        <v>30</v>
      </c>
      <c r="B46" s="67" t="s">
        <v>4</v>
      </c>
      <c r="C46" s="154" t="s">
        <v>73</v>
      </c>
      <c r="D46" s="14" t="s">
        <v>399</v>
      </c>
      <c r="E46" s="16" t="s">
        <v>79</v>
      </c>
      <c r="F46" s="125" t="s">
        <v>47</v>
      </c>
      <c r="G46" s="15"/>
      <c r="H46" s="15"/>
      <c r="I46" s="3"/>
      <c r="J46" s="15">
        <f>30/1000</f>
        <v>0.03</v>
      </c>
      <c r="K46" s="15"/>
      <c r="L46" s="44"/>
      <c r="M46" s="16"/>
      <c r="N46" s="130"/>
      <c r="O46" s="131"/>
    </row>
    <row r="47" spans="1:23" ht="52.5" customHeight="1" x14ac:dyDescent="0.25">
      <c r="A47" s="88">
        <v>31</v>
      </c>
      <c r="B47" s="67" t="s">
        <v>4</v>
      </c>
      <c r="C47" s="154" t="s">
        <v>73</v>
      </c>
      <c r="D47" s="14" t="s">
        <v>80</v>
      </c>
      <c r="E47" s="16" t="s">
        <v>81</v>
      </c>
      <c r="F47" s="125" t="s">
        <v>47</v>
      </c>
      <c r="G47" s="16"/>
      <c r="H47" s="16"/>
      <c r="I47" s="16"/>
      <c r="J47" s="7">
        <f>185/1000</f>
        <v>0.185</v>
      </c>
      <c r="K47" s="16"/>
      <c r="L47" s="44"/>
      <c r="M47" s="16"/>
      <c r="N47" s="130"/>
      <c r="O47" s="131"/>
    </row>
    <row r="48" spans="1:23" ht="36.75" customHeight="1" x14ac:dyDescent="0.25">
      <c r="A48" s="88">
        <v>32</v>
      </c>
      <c r="B48" s="67" t="s">
        <v>4</v>
      </c>
      <c r="C48" s="154" t="s">
        <v>73</v>
      </c>
      <c r="D48" s="14" t="s">
        <v>398</v>
      </c>
      <c r="E48" s="16" t="s">
        <v>83</v>
      </c>
      <c r="F48" s="125" t="s">
        <v>47</v>
      </c>
      <c r="G48" s="16"/>
      <c r="H48" s="16"/>
      <c r="I48" s="16"/>
      <c r="J48" s="15">
        <f>22/1000</f>
        <v>2.1999999999999999E-2</v>
      </c>
      <c r="K48" s="16"/>
      <c r="L48" s="44"/>
      <c r="M48" s="16"/>
      <c r="N48" s="130"/>
      <c r="O48" s="131"/>
    </row>
    <row r="49" spans="1:15" ht="52.5" customHeight="1" x14ac:dyDescent="0.25">
      <c r="A49" s="88">
        <v>33</v>
      </c>
      <c r="B49" s="67" t="s">
        <v>4</v>
      </c>
      <c r="C49" s="154" t="s">
        <v>73</v>
      </c>
      <c r="D49" s="14" t="s">
        <v>84</v>
      </c>
      <c r="E49" s="16" t="s">
        <v>85</v>
      </c>
      <c r="F49" s="125" t="s">
        <v>47</v>
      </c>
      <c r="G49" s="16"/>
      <c r="H49" s="16"/>
      <c r="I49" s="16"/>
      <c r="J49" s="126">
        <f>26/1000</f>
        <v>2.5999999999999999E-2</v>
      </c>
      <c r="K49" s="16"/>
      <c r="L49" s="44"/>
      <c r="M49" s="16"/>
      <c r="N49" s="130"/>
      <c r="O49" s="131"/>
    </row>
    <row r="50" spans="1:15" ht="47.25" customHeight="1" x14ac:dyDescent="0.25">
      <c r="A50" s="88">
        <v>34</v>
      </c>
      <c r="B50" s="67" t="s">
        <v>4</v>
      </c>
      <c r="C50" s="154" t="s">
        <v>73</v>
      </c>
      <c r="D50" s="14" t="s">
        <v>86</v>
      </c>
      <c r="E50" s="16" t="s">
        <v>87</v>
      </c>
      <c r="F50" s="125" t="s">
        <v>48</v>
      </c>
      <c r="G50" s="16"/>
      <c r="H50" s="16"/>
      <c r="I50" s="16"/>
      <c r="J50" s="17">
        <f>17/1000</f>
        <v>1.7000000000000001E-2</v>
      </c>
      <c r="K50" s="16"/>
      <c r="L50" s="44"/>
      <c r="M50" s="16"/>
      <c r="N50" s="130"/>
      <c r="O50" s="131"/>
    </row>
    <row r="51" spans="1:15" ht="51.75" customHeight="1" x14ac:dyDescent="0.25">
      <c r="A51" s="88">
        <v>35</v>
      </c>
      <c r="B51" s="67" t="s">
        <v>4</v>
      </c>
      <c r="C51" s="154" t="s">
        <v>73</v>
      </c>
      <c r="D51" s="14" t="s">
        <v>397</v>
      </c>
      <c r="E51" s="16" t="s">
        <v>89</v>
      </c>
      <c r="F51" s="125" t="s">
        <v>48</v>
      </c>
      <c r="G51" s="16"/>
      <c r="H51" s="16"/>
      <c r="I51" s="16"/>
      <c r="J51" s="16">
        <f>23/1000</f>
        <v>2.3E-2</v>
      </c>
      <c r="K51" s="16"/>
      <c r="L51" s="44"/>
      <c r="M51" s="16"/>
      <c r="N51" s="130"/>
      <c r="O51" s="131"/>
    </row>
    <row r="52" spans="1:15" ht="50.25" customHeight="1" x14ac:dyDescent="0.25">
      <c r="A52" s="88">
        <v>36</v>
      </c>
      <c r="B52" s="67" t="s">
        <v>4</v>
      </c>
      <c r="C52" s="154" t="s">
        <v>73</v>
      </c>
      <c r="D52" s="14" t="s">
        <v>396</v>
      </c>
      <c r="E52" s="16" t="s">
        <v>91</v>
      </c>
      <c r="F52" s="125" t="s">
        <v>48</v>
      </c>
      <c r="G52" s="16"/>
      <c r="H52" s="16"/>
      <c r="I52" s="16"/>
      <c r="J52" s="16">
        <f>97/1000</f>
        <v>9.7000000000000003E-2</v>
      </c>
      <c r="K52" s="16"/>
      <c r="L52" s="44"/>
      <c r="M52" s="16"/>
      <c r="N52" s="130"/>
      <c r="O52" s="131"/>
    </row>
    <row r="53" spans="1:15" ht="54.75" customHeight="1" x14ac:dyDescent="0.25">
      <c r="A53" s="88">
        <v>37</v>
      </c>
      <c r="B53" s="67" t="s">
        <v>4</v>
      </c>
      <c r="C53" s="154" t="s">
        <v>73</v>
      </c>
      <c r="D53" s="14" t="s">
        <v>402</v>
      </c>
      <c r="E53" s="16" t="s">
        <v>93</v>
      </c>
      <c r="F53" s="125" t="s">
        <v>48</v>
      </c>
      <c r="G53" s="16"/>
      <c r="H53" s="16"/>
      <c r="I53" s="16"/>
      <c r="J53" s="17">
        <f>60/1000</f>
        <v>0.06</v>
      </c>
      <c r="K53" s="16"/>
      <c r="L53" s="44"/>
      <c r="M53" s="16"/>
      <c r="N53" s="130"/>
      <c r="O53" s="131"/>
    </row>
    <row r="54" spans="1:15" ht="60.75" customHeight="1" x14ac:dyDescent="0.25">
      <c r="A54" s="88">
        <v>38</v>
      </c>
      <c r="B54" s="67" t="s">
        <v>4</v>
      </c>
      <c r="C54" s="154" t="s">
        <v>73</v>
      </c>
      <c r="D54" s="14" t="s">
        <v>403</v>
      </c>
      <c r="E54" s="16" t="s">
        <v>95</v>
      </c>
      <c r="F54" s="125" t="s">
        <v>48</v>
      </c>
      <c r="G54" s="127"/>
      <c r="H54" s="127"/>
      <c r="I54" s="18"/>
      <c r="J54" s="18">
        <f>58/1000</f>
        <v>5.8000000000000003E-2</v>
      </c>
      <c r="K54" s="127"/>
      <c r="L54" s="44"/>
      <c r="M54" s="127"/>
      <c r="N54" s="130"/>
      <c r="O54" s="131"/>
    </row>
    <row r="55" spans="1:15" ht="57" customHeight="1" x14ac:dyDescent="0.25">
      <c r="A55" s="88">
        <v>39</v>
      </c>
      <c r="B55" s="67" t="s">
        <v>4</v>
      </c>
      <c r="C55" s="154" t="s">
        <v>73</v>
      </c>
      <c r="D55" s="14" t="s">
        <v>395</v>
      </c>
      <c r="E55" s="16" t="s">
        <v>97</v>
      </c>
      <c r="F55" s="125" t="s">
        <v>48</v>
      </c>
      <c r="G55" s="128"/>
      <c r="H55" s="128"/>
      <c r="I55" s="129"/>
      <c r="J55" s="129">
        <f>31/1000</f>
        <v>3.1E-2</v>
      </c>
      <c r="K55" s="129"/>
      <c r="L55" s="44"/>
      <c r="M55" s="129"/>
      <c r="N55" s="130"/>
      <c r="O55" s="131"/>
    </row>
    <row r="56" spans="1:15" ht="49.5" customHeight="1" x14ac:dyDescent="0.25">
      <c r="A56" s="88">
        <v>40</v>
      </c>
      <c r="B56" s="67" t="s">
        <v>4</v>
      </c>
      <c r="C56" s="154" t="s">
        <v>73</v>
      </c>
      <c r="D56" s="14" t="s">
        <v>98</v>
      </c>
      <c r="E56" s="16" t="s">
        <v>99</v>
      </c>
      <c r="F56" s="125" t="s">
        <v>48</v>
      </c>
      <c r="G56" s="128"/>
      <c r="H56" s="128"/>
      <c r="I56" s="129"/>
      <c r="J56" s="129">
        <f>29/1000</f>
        <v>2.9000000000000001E-2</v>
      </c>
      <c r="K56" s="129"/>
      <c r="L56" s="44"/>
      <c r="M56" s="129"/>
      <c r="N56" s="130"/>
      <c r="O56" s="131"/>
    </row>
    <row r="57" spans="1:15" ht="48" customHeight="1" x14ac:dyDescent="0.25">
      <c r="A57" s="88">
        <v>41</v>
      </c>
      <c r="B57" s="67" t="s">
        <v>4</v>
      </c>
      <c r="C57" s="154" t="s">
        <v>73</v>
      </c>
      <c r="D57" s="14" t="s">
        <v>100</v>
      </c>
      <c r="E57" s="16" t="s">
        <v>101</v>
      </c>
      <c r="F57" s="125" t="s">
        <v>49</v>
      </c>
      <c r="G57" s="128"/>
      <c r="H57" s="128"/>
      <c r="I57" s="129"/>
      <c r="J57" s="129">
        <f>126/1000</f>
        <v>0.126</v>
      </c>
      <c r="K57" s="129"/>
      <c r="L57" s="44"/>
      <c r="M57" s="129"/>
      <c r="N57" s="130"/>
      <c r="O57" s="131"/>
    </row>
    <row r="58" spans="1:15" ht="53.25" customHeight="1" x14ac:dyDescent="0.25">
      <c r="A58" s="88">
        <v>42</v>
      </c>
      <c r="B58" s="67" t="s">
        <v>4</v>
      </c>
      <c r="C58" s="154" t="s">
        <v>73</v>
      </c>
      <c r="D58" s="14" t="s">
        <v>404</v>
      </c>
      <c r="E58" s="16" t="s">
        <v>103</v>
      </c>
      <c r="F58" s="125" t="s">
        <v>49</v>
      </c>
      <c r="G58" s="128"/>
      <c r="H58" s="128"/>
      <c r="I58" s="129"/>
      <c r="J58" s="129">
        <f>92/100</f>
        <v>0.92</v>
      </c>
      <c r="K58" s="129"/>
      <c r="L58" s="44"/>
      <c r="M58" s="129"/>
      <c r="N58" s="130"/>
      <c r="O58" s="131"/>
    </row>
    <row r="59" spans="1:15" ht="52.5" customHeight="1" x14ac:dyDescent="0.25">
      <c r="A59" s="88">
        <v>43</v>
      </c>
      <c r="B59" s="67" t="s">
        <v>4</v>
      </c>
      <c r="C59" s="154" t="s">
        <v>73</v>
      </c>
      <c r="D59" s="19" t="s">
        <v>104</v>
      </c>
      <c r="E59" s="16" t="s">
        <v>105</v>
      </c>
      <c r="F59" s="125" t="s">
        <v>49</v>
      </c>
      <c r="G59" s="128"/>
      <c r="H59" s="128"/>
      <c r="I59" s="129"/>
      <c r="J59" s="129">
        <f>44/1000</f>
        <v>4.3999999999999997E-2</v>
      </c>
      <c r="K59" s="129"/>
      <c r="L59" s="44"/>
      <c r="M59" s="129"/>
      <c r="N59" s="130"/>
      <c r="O59" s="131"/>
    </row>
    <row r="60" spans="1:15" ht="51" customHeight="1" x14ac:dyDescent="0.25">
      <c r="A60" s="88">
        <v>44</v>
      </c>
      <c r="B60" s="67" t="s">
        <v>4</v>
      </c>
      <c r="C60" s="154" t="s">
        <v>73</v>
      </c>
      <c r="D60" s="14" t="s">
        <v>106</v>
      </c>
      <c r="E60" s="16" t="s">
        <v>107</v>
      </c>
      <c r="F60" s="125" t="s">
        <v>49</v>
      </c>
      <c r="G60" s="128"/>
      <c r="H60" s="128"/>
      <c r="I60" s="129"/>
      <c r="J60" s="129">
        <f>17/1000</f>
        <v>1.7000000000000001E-2</v>
      </c>
      <c r="K60" s="129"/>
      <c r="L60" s="44"/>
      <c r="M60" s="129"/>
      <c r="N60" s="130"/>
      <c r="O60" s="131"/>
    </row>
    <row r="61" spans="1:15" ht="60" customHeight="1" x14ac:dyDescent="0.25">
      <c r="A61" s="88">
        <v>45</v>
      </c>
      <c r="B61" s="67" t="s">
        <v>4</v>
      </c>
      <c r="C61" s="154" t="s">
        <v>73</v>
      </c>
      <c r="D61" s="14" t="s">
        <v>405</v>
      </c>
      <c r="E61" s="16" t="s">
        <v>108</v>
      </c>
      <c r="F61" s="125" t="s">
        <v>49</v>
      </c>
      <c r="G61" s="128"/>
      <c r="H61" s="128"/>
      <c r="I61" s="129"/>
      <c r="J61" s="129">
        <f>12/1000</f>
        <v>1.2E-2</v>
      </c>
      <c r="K61" s="129"/>
      <c r="L61" s="44"/>
      <c r="M61" s="129"/>
      <c r="N61" s="130"/>
      <c r="O61" s="131"/>
    </row>
    <row r="62" spans="1:15" ht="49.5" customHeight="1" x14ac:dyDescent="0.25">
      <c r="A62" s="88">
        <v>46</v>
      </c>
      <c r="B62" s="67" t="s">
        <v>4</v>
      </c>
      <c r="C62" s="154" t="s">
        <v>73</v>
      </c>
      <c r="D62" s="14" t="s">
        <v>406</v>
      </c>
      <c r="E62" s="16" t="s">
        <v>109</v>
      </c>
      <c r="F62" s="125" t="s">
        <v>49</v>
      </c>
      <c r="G62" s="128"/>
      <c r="H62" s="128"/>
      <c r="I62" s="129"/>
      <c r="J62" s="129">
        <f>17/1000</f>
        <v>1.7000000000000001E-2</v>
      </c>
      <c r="K62" s="129"/>
      <c r="L62" s="44"/>
      <c r="M62" s="129"/>
      <c r="N62" s="130"/>
      <c r="O62" s="131"/>
    </row>
    <row r="63" spans="1:15" ht="50.25" customHeight="1" x14ac:dyDescent="0.25">
      <c r="A63" s="88">
        <v>47</v>
      </c>
      <c r="B63" s="67" t="s">
        <v>4</v>
      </c>
      <c r="C63" s="154" t="s">
        <v>110</v>
      </c>
      <c r="D63" s="14" t="s">
        <v>345</v>
      </c>
      <c r="E63" s="16" t="s">
        <v>111</v>
      </c>
      <c r="F63" s="125" t="s">
        <v>112</v>
      </c>
      <c r="G63" s="128"/>
      <c r="H63" s="128"/>
      <c r="I63" s="129">
        <v>0.74</v>
      </c>
      <c r="J63" s="129"/>
      <c r="K63" s="129"/>
      <c r="L63" s="129"/>
      <c r="M63" s="129"/>
      <c r="N63" s="130"/>
      <c r="O63" s="131"/>
    </row>
    <row r="64" spans="1:15" ht="38.25" x14ac:dyDescent="0.25">
      <c r="A64" s="88">
        <v>48</v>
      </c>
      <c r="B64" s="67" t="s">
        <v>4</v>
      </c>
      <c r="C64" s="151" t="s">
        <v>72</v>
      </c>
      <c r="D64" s="14" t="s">
        <v>407</v>
      </c>
      <c r="E64" s="151" t="s">
        <v>114</v>
      </c>
      <c r="F64" s="125" t="s">
        <v>48</v>
      </c>
      <c r="G64" s="128"/>
      <c r="H64" s="128"/>
      <c r="I64" s="129">
        <v>3.4000000000000002E-2</v>
      </c>
      <c r="J64" s="129"/>
      <c r="K64" s="129"/>
      <c r="L64" s="129"/>
      <c r="M64" s="129"/>
      <c r="N64" s="130"/>
      <c r="O64" s="131"/>
    </row>
    <row r="65" spans="1:23" ht="54" customHeight="1" x14ac:dyDescent="0.25">
      <c r="A65" s="88">
        <v>49</v>
      </c>
      <c r="B65" s="67" t="s">
        <v>4</v>
      </c>
      <c r="C65" s="154" t="s">
        <v>346</v>
      </c>
      <c r="D65" s="14" t="s">
        <v>347</v>
      </c>
      <c r="E65" s="151" t="s">
        <v>348</v>
      </c>
      <c r="F65" s="125" t="s">
        <v>48</v>
      </c>
      <c r="G65" s="128"/>
      <c r="H65" s="128"/>
      <c r="I65" s="129"/>
      <c r="J65" s="129">
        <v>0.27</v>
      </c>
      <c r="K65" s="129"/>
      <c r="L65" s="44"/>
      <c r="M65" s="129"/>
      <c r="N65" s="130"/>
      <c r="O65" s="131"/>
    </row>
    <row r="66" spans="1:23" ht="42" customHeight="1" x14ac:dyDescent="0.25">
      <c r="A66" s="88">
        <v>50</v>
      </c>
      <c r="B66" s="67" t="s">
        <v>4</v>
      </c>
      <c r="C66" s="154" t="s">
        <v>349</v>
      </c>
      <c r="D66" s="14" t="s">
        <v>408</v>
      </c>
      <c r="E66" s="151" t="s">
        <v>351</v>
      </c>
      <c r="F66" s="125" t="s">
        <v>47</v>
      </c>
      <c r="G66" s="128"/>
      <c r="H66" s="128"/>
      <c r="I66" s="129"/>
      <c r="J66" s="129">
        <v>0.3</v>
      </c>
      <c r="K66" s="129"/>
      <c r="L66" s="44"/>
      <c r="M66" s="129"/>
      <c r="N66" s="130"/>
      <c r="O66" s="131"/>
    </row>
    <row r="67" spans="1:23" ht="38.25" x14ac:dyDescent="0.25">
      <c r="A67" s="88">
        <v>51</v>
      </c>
      <c r="B67" s="67" t="s">
        <v>4</v>
      </c>
      <c r="C67" s="154" t="s">
        <v>349</v>
      </c>
      <c r="D67" s="14" t="s">
        <v>409</v>
      </c>
      <c r="E67" s="151" t="s">
        <v>353</v>
      </c>
      <c r="F67" s="125" t="s">
        <v>48</v>
      </c>
      <c r="G67" s="128"/>
      <c r="H67" s="128"/>
      <c r="I67" s="129"/>
      <c r="J67" s="129">
        <v>0.17</v>
      </c>
      <c r="K67" s="129"/>
      <c r="L67" s="44"/>
      <c r="M67" s="129"/>
      <c r="N67" s="130"/>
      <c r="O67" s="131"/>
    </row>
    <row r="68" spans="1:23" ht="38.25" customHeight="1" x14ac:dyDescent="0.25">
      <c r="A68" s="88">
        <v>52</v>
      </c>
      <c r="B68" s="67" t="s">
        <v>4</v>
      </c>
      <c r="C68" s="154" t="s">
        <v>379</v>
      </c>
      <c r="D68" s="14" t="s">
        <v>380</v>
      </c>
      <c r="E68" s="151" t="s">
        <v>381</v>
      </c>
      <c r="F68" s="125" t="s">
        <v>48</v>
      </c>
      <c r="G68" s="128"/>
      <c r="H68" s="128"/>
      <c r="I68" s="129"/>
      <c r="J68" s="129">
        <v>0.87</v>
      </c>
      <c r="K68" s="129"/>
      <c r="L68" s="44"/>
      <c r="M68" s="129"/>
      <c r="N68" s="130"/>
      <c r="O68" s="131"/>
    </row>
    <row r="69" spans="1:23" ht="39.75" customHeight="1" x14ac:dyDescent="0.25">
      <c r="A69" s="88">
        <v>53</v>
      </c>
      <c r="B69" s="67" t="s">
        <v>4</v>
      </c>
      <c r="C69" s="154" t="s">
        <v>349</v>
      </c>
      <c r="D69" s="14" t="s">
        <v>382</v>
      </c>
      <c r="E69" s="151" t="s">
        <v>383</v>
      </c>
      <c r="F69" s="125" t="s">
        <v>49</v>
      </c>
      <c r="G69" s="128"/>
      <c r="H69" s="128"/>
      <c r="I69" s="129"/>
      <c r="J69" s="129">
        <v>1.05</v>
      </c>
      <c r="K69" s="129"/>
      <c r="L69" s="44"/>
      <c r="M69" s="129"/>
      <c r="N69" s="130"/>
      <c r="O69" s="131"/>
    </row>
    <row r="70" spans="1:23" ht="38.25" customHeight="1" x14ac:dyDescent="0.25">
      <c r="A70" s="88">
        <v>54</v>
      </c>
      <c r="B70" s="67" t="s">
        <v>4</v>
      </c>
      <c r="C70" s="154" t="s">
        <v>384</v>
      </c>
      <c r="D70" s="14" t="s">
        <v>412</v>
      </c>
      <c r="E70" s="151" t="s">
        <v>386</v>
      </c>
      <c r="F70" s="125" t="s">
        <v>47</v>
      </c>
      <c r="G70" s="128"/>
      <c r="H70" s="128"/>
      <c r="I70" s="129"/>
      <c r="J70" s="129">
        <v>0.48</v>
      </c>
      <c r="K70" s="129"/>
      <c r="L70" s="44"/>
      <c r="M70" s="129"/>
      <c r="N70" s="130"/>
      <c r="O70" s="131"/>
    </row>
    <row r="71" spans="1:23" ht="39" customHeight="1" x14ac:dyDescent="0.25">
      <c r="A71" s="88">
        <v>55</v>
      </c>
      <c r="B71" s="67" t="s">
        <v>4</v>
      </c>
      <c r="C71" s="154" t="s">
        <v>379</v>
      </c>
      <c r="D71" s="14" t="s">
        <v>387</v>
      </c>
      <c r="E71" s="151" t="s">
        <v>388</v>
      </c>
      <c r="F71" s="125" t="s">
        <v>50</v>
      </c>
      <c r="G71" s="128"/>
      <c r="H71" s="128"/>
      <c r="I71" s="129"/>
      <c r="J71" s="129">
        <v>0.24</v>
      </c>
      <c r="K71" s="129"/>
      <c r="L71" s="44"/>
      <c r="M71" s="129"/>
      <c r="N71" s="130"/>
      <c r="O71" s="131"/>
    </row>
    <row r="72" spans="1:23" ht="51.75" customHeight="1" x14ac:dyDescent="0.25">
      <c r="A72" s="88">
        <v>56</v>
      </c>
      <c r="B72" s="67" t="s">
        <v>4</v>
      </c>
      <c r="C72" s="154" t="s">
        <v>379</v>
      </c>
      <c r="D72" s="14" t="s">
        <v>389</v>
      </c>
      <c r="E72" s="151" t="s">
        <v>390</v>
      </c>
      <c r="F72" s="125" t="s">
        <v>50</v>
      </c>
      <c r="G72" s="128"/>
      <c r="H72" s="128"/>
      <c r="I72" s="129"/>
      <c r="J72" s="129">
        <v>0.12</v>
      </c>
      <c r="K72" s="129"/>
      <c r="L72" s="44"/>
      <c r="M72" s="129"/>
      <c r="N72" s="130"/>
      <c r="O72" s="131"/>
    </row>
    <row r="73" spans="1:23" ht="40.5" customHeight="1" x14ac:dyDescent="0.25">
      <c r="A73" s="88">
        <v>57</v>
      </c>
      <c r="B73" s="67" t="s">
        <v>4</v>
      </c>
      <c r="C73" s="154" t="s">
        <v>349</v>
      </c>
      <c r="D73" s="14" t="s">
        <v>410</v>
      </c>
      <c r="E73" s="151" t="s">
        <v>392</v>
      </c>
      <c r="F73" s="125" t="s">
        <v>47</v>
      </c>
      <c r="G73" s="128"/>
      <c r="H73" s="128"/>
      <c r="I73" s="129">
        <v>0.06</v>
      </c>
      <c r="J73" s="129"/>
      <c r="K73" s="129"/>
      <c r="L73" s="129"/>
      <c r="M73" s="129"/>
      <c r="N73" s="130"/>
      <c r="O73" s="131"/>
    </row>
    <row r="74" spans="1:23" ht="41.25" customHeight="1" x14ac:dyDescent="0.25">
      <c r="A74" s="88">
        <v>58</v>
      </c>
      <c r="B74" s="67" t="s">
        <v>4</v>
      </c>
      <c r="C74" s="154" t="s">
        <v>73</v>
      </c>
      <c r="D74" s="14" t="s">
        <v>411</v>
      </c>
      <c r="E74" s="151" t="s">
        <v>394</v>
      </c>
      <c r="F74" s="125" t="s">
        <v>48</v>
      </c>
      <c r="G74" s="128"/>
      <c r="H74" s="128"/>
      <c r="I74" s="129"/>
      <c r="J74" s="129">
        <v>0.08</v>
      </c>
      <c r="K74" s="129"/>
      <c r="M74" s="129"/>
      <c r="N74" s="130"/>
      <c r="O74" s="131"/>
    </row>
    <row r="75" spans="1:23" s="11" customFormat="1" ht="14.25" x14ac:dyDescent="0.2">
      <c r="A75" s="170" t="s">
        <v>117</v>
      </c>
      <c r="B75" s="171"/>
      <c r="C75" s="171"/>
      <c r="D75" s="171"/>
      <c r="E75" s="171"/>
      <c r="F75" s="171"/>
      <c r="G75" s="24"/>
      <c r="H75" s="8">
        <f t="shared" ref="H75" si="1">SUM(H44:H73)</f>
        <v>0</v>
      </c>
      <c r="I75" s="9">
        <f>SUM(I44:I74)</f>
        <v>0.83400000000000007</v>
      </c>
      <c r="J75" s="9">
        <f>SUM(J44:J74)</f>
        <v>5.3330000000000011</v>
      </c>
      <c r="K75" s="8">
        <f t="shared" ref="K75:M75" si="2">SUM(K44:K74)</f>
        <v>0</v>
      </c>
      <c r="L75" s="8">
        <f t="shared" si="2"/>
        <v>0</v>
      </c>
      <c r="M75" s="8">
        <f t="shared" si="2"/>
        <v>0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ht="30" x14ac:dyDescent="0.25">
      <c r="A76" s="88">
        <v>59</v>
      </c>
      <c r="B76" s="67" t="s">
        <v>5</v>
      </c>
      <c r="C76" s="31" t="s">
        <v>278</v>
      </c>
      <c r="D76" s="108" t="s">
        <v>279</v>
      </c>
      <c r="E76" s="31" t="s">
        <v>280</v>
      </c>
      <c r="F76" s="31" t="s">
        <v>49</v>
      </c>
      <c r="G76" s="44"/>
      <c r="H76" s="44"/>
      <c r="I76" s="44"/>
      <c r="J76" s="110">
        <v>0.9</v>
      </c>
      <c r="K76" s="44"/>
      <c r="L76" s="44"/>
      <c r="M76" s="77"/>
      <c r="N76" s="132"/>
      <c r="O76" s="132"/>
    </row>
    <row r="77" spans="1:23" ht="30" x14ac:dyDescent="0.25">
      <c r="A77" s="88">
        <v>60</v>
      </c>
      <c r="B77" s="67" t="s">
        <v>5</v>
      </c>
      <c r="C77" s="31" t="s">
        <v>278</v>
      </c>
      <c r="D77" s="109" t="s">
        <v>281</v>
      </c>
      <c r="E77" s="31" t="s">
        <v>282</v>
      </c>
      <c r="F77" s="31" t="s">
        <v>50</v>
      </c>
      <c r="G77" s="44"/>
      <c r="H77" s="44"/>
      <c r="I77" s="44"/>
      <c r="J77" s="111">
        <v>1</v>
      </c>
      <c r="K77" s="44"/>
      <c r="L77" s="44"/>
      <c r="M77" s="44"/>
      <c r="N77" s="132"/>
      <c r="O77" s="132"/>
    </row>
    <row r="78" spans="1:23" ht="30" x14ac:dyDescent="0.25">
      <c r="A78" s="88">
        <v>61</v>
      </c>
      <c r="B78" s="67" t="s">
        <v>5</v>
      </c>
      <c r="C78" s="31" t="s">
        <v>278</v>
      </c>
      <c r="D78" s="109" t="s">
        <v>283</v>
      </c>
      <c r="E78" s="31" t="s">
        <v>284</v>
      </c>
      <c r="F78" s="31" t="s">
        <v>48</v>
      </c>
      <c r="G78" s="44"/>
      <c r="H78" s="44"/>
      <c r="I78" s="44"/>
      <c r="J78" s="111">
        <v>0.8</v>
      </c>
      <c r="K78" s="44"/>
      <c r="L78" s="44"/>
      <c r="M78" s="44"/>
      <c r="N78" s="132"/>
      <c r="O78" s="132"/>
    </row>
    <row r="79" spans="1:23" ht="30" x14ac:dyDescent="0.25">
      <c r="A79" s="88">
        <v>62</v>
      </c>
      <c r="B79" s="67" t="s">
        <v>5</v>
      </c>
      <c r="C79" s="31" t="s">
        <v>278</v>
      </c>
      <c r="D79" s="109" t="s">
        <v>285</v>
      </c>
      <c r="E79" s="31" t="s">
        <v>286</v>
      </c>
      <c r="F79" s="31" t="s">
        <v>51</v>
      </c>
      <c r="G79" s="44"/>
      <c r="H79" s="44"/>
      <c r="I79" s="44"/>
      <c r="J79" s="111">
        <v>0.7</v>
      </c>
      <c r="K79" s="44"/>
      <c r="L79" s="44"/>
      <c r="M79" s="44"/>
      <c r="N79" s="132"/>
      <c r="O79" s="132"/>
    </row>
    <row r="80" spans="1:23" ht="30" x14ac:dyDescent="0.25">
      <c r="A80" s="88">
        <v>63</v>
      </c>
      <c r="B80" s="67" t="s">
        <v>5</v>
      </c>
      <c r="C80" s="31" t="s">
        <v>278</v>
      </c>
      <c r="D80" s="109" t="s">
        <v>287</v>
      </c>
      <c r="E80" s="31" t="s">
        <v>288</v>
      </c>
      <c r="F80" s="31" t="s">
        <v>49</v>
      </c>
      <c r="G80" s="44"/>
      <c r="H80" s="44"/>
      <c r="I80" s="44"/>
      <c r="J80" s="111">
        <v>0.8</v>
      </c>
      <c r="K80" s="44"/>
      <c r="L80" s="44"/>
      <c r="M80" s="44"/>
      <c r="N80" s="132"/>
      <c r="O80" s="132"/>
    </row>
    <row r="81" spans="1:23" ht="30" x14ac:dyDescent="0.25">
      <c r="A81" s="88">
        <v>64</v>
      </c>
      <c r="B81" s="67" t="s">
        <v>5</v>
      </c>
      <c r="C81" s="31" t="s">
        <v>278</v>
      </c>
      <c r="D81" s="109" t="s">
        <v>289</v>
      </c>
      <c r="E81" s="31" t="s">
        <v>290</v>
      </c>
      <c r="F81" s="31" t="s">
        <v>50</v>
      </c>
      <c r="G81" s="44"/>
      <c r="H81" s="44"/>
      <c r="I81" s="44"/>
      <c r="J81" s="111">
        <v>0.7</v>
      </c>
      <c r="K81" s="44"/>
      <c r="L81" s="44"/>
      <c r="M81" s="44"/>
      <c r="N81" s="132"/>
      <c r="O81" s="132"/>
    </row>
    <row r="82" spans="1:23" ht="28.5" customHeight="1" x14ac:dyDescent="0.25">
      <c r="A82" s="88">
        <v>65</v>
      </c>
      <c r="B82" s="67" t="s">
        <v>5</v>
      </c>
      <c r="C82" s="31" t="s">
        <v>278</v>
      </c>
      <c r="D82" s="109" t="s">
        <v>291</v>
      </c>
      <c r="E82" s="31" t="s">
        <v>292</v>
      </c>
      <c r="F82" s="31" t="s">
        <v>50</v>
      </c>
      <c r="G82" s="44"/>
      <c r="H82" s="110">
        <v>1.7</v>
      </c>
      <c r="I82" s="44"/>
      <c r="J82" s="44"/>
      <c r="K82" s="44"/>
      <c r="L82" s="44"/>
      <c r="M82" s="44"/>
      <c r="N82" s="132"/>
      <c r="O82" s="132"/>
    </row>
    <row r="83" spans="1:23" ht="30" x14ac:dyDescent="0.25">
      <c r="A83" s="88">
        <v>66</v>
      </c>
      <c r="B83" s="67" t="s">
        <v>5</v>
      </c>
      <c r="C83" s="31" t="s">
        <v>278</v>
      </c>
      <c r="D83" s="109" t="s">
        <v>293</v>
      </c>
      <c r="E83" s="31" t="s">
        <v>294</v>
      </c>
      <c r="F83" s="31" t="s">
        <v>49</v>
      </c>
      <c r="G83" s="44"/>
      <c r="H83" s="44"/>
      <c r="I83" s="44"/>
      <c r="J83" s="111">
        <v>1.1499999999999999</v>
      </c>
      <c r="K83" s="44"/>
      <c r="L83" s="44"/>
      <c r="M83" s="44"/>
      <c r="N83" s="132"/>
      <c r="O83" s="132"/>
    </row>
    <row r="84" spans="1:23" ht="30" x14ac:dyDescent="0.25">
      <c r="A84" s="88">
        <v>67</v>
      </c>
      <c r="B84" s="67" t="s">
        <v>5</v>
      </c>
      <c r="C84" s="31" t="s">
        <v>278</v>
      </c>
      <c r="D84" s="109" t="s">
        <v>295</v>
      </c>
      <c r="E84" s="31" t="s">
        <v>296</v>
      </c>
      <c r="F84" s="31" t="s">
        <v>50</v>
      </c>
      <c r="G84" s="44"/>
      <c r="H84" s="44"/>
      <c r="I84" s="44"/>
      <c r="J84" s="111">
        <v>0.9</v>
      </c>
      <c r="K84" s="44"/>
      <c r="L84" s="44"/>
      <c r="M84" s="44"/>
      <c r="N84" s="132"/>
      <c r="O84" s="132"/>
    </row>
    <row r="85" spans="1:23" s="11" customFormat="1" ht="14.25" x14ac:dyDescent="0.2">
      <c r="A85" s="170" t="s">
        <v>297</v>
      </c>
      <c r="B85" s="171"/>
      <c r="C85" s="171"/>
      <c r="D85" s="171"/>
      <c r="E85" s="171"/>
      <c r="F85" s="171"/>
      <c r="G85" s="24"/>
      <c r="H85" s="9">
        <f>SUM(H76:H84)</f>
        <v>1.7</v>
      </c>
      <c r="I85" s="9">
        <v>0</v>
      </c>
      <c r="J85" s="9">
        <f t="shared" ref="J85" si="3">SUM(J76:J84)</f>
        <v>6.9500000000000011</v>
      </c>
      <c r="K85" s="9">
        <v>0</v>
      </c>
      <c r="L85" s="9">
        <v>0</v>
      </c>
      <c r="M85" s="8">
        <v>0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ht="32.25" customHeight="1" x14ac:dyDescent="0.25">
      <c r="A86" s="88">
        <v>68</v>
      </c>
      <c r="B86" s="67" t="s">
        <v>6</v>
      </c>
      <c r="C86" s="34" t="s">
        <v>310</v>
      </c>
      <c r="D86" s="35" t="s">
        <v>298</v>
      </c>
      <c r="E86" s="112" t="s">
        <v>299</v>
      </c>
      <c r="F86" s="34" t="s">
        <v>48</v>
      </c>
      <c r="G86" s="44"/>
      <c r="H86" s="44"/>
      <c r="I86" s="44"/>
      <c r="J86" s="16">
        <v>0.45</v>
      </c>
      <c r="K86" s="44"/>
      <c r="L86" s="44"/>
      <c r="M86" s="44"/>
    </row>
    <row r="87" spans="1:23" ht="32.25" customHeight="1" x14ac:dyDescent="0.25">
      <c r="A87" s="88">
        <v>69</v>
      </c>
      <c r="B87" s="67" t="s">
        <v>6</v>
      </c>
      <c r="C87" s="34" t="s">
        <v>310</v>
      </c>
      <c r="D87" s="35" t="s">
        <v>300</v>
      </c>
      <c r="E87" s="112" t="s">
        <v>299</v>
      </c>
      <c r="F87" s="34" t="s">
        <v>49</v>
      </c>
      <c r="G87" s="44"/>
      <c r="H87" s="44"/>
      <c r="I87" s="44"/>
      <c r="J87" s="16">
        <v>0.38</v>
      </c>
      <c r="K87" s="44"/>
      <c r="L87" s="44"/>
      <c r="M87" s="44"/>
    </row>
    <row r="88" spans="1:23" ht="32.25" customHeight="1" x14ac:dyDescent="0.25">
      <c r="A88" s="88">
        <v>70</v>
      </c>
      <c r="B88" s="67" t="s">
        <v>6</v>
      </c>
      <c r="C88" s="34" t="s">
        <v>301</v>
      </c>
      <c r="D88" s="35" t="s">
        <v>300</v>
      </c>
      <c r="E88" s="112" t="s">
        <v>302</v>
      </c>
      <c r="F88" s="34" t="s">
        <v>49</v>
      </c>
      <c r="G88" s="44"/>
      <c r="H88" s="44"/>
      <c r="I88" s="44"/>
      <c r="J88" s="16">
        <v>1.5</v>
      </c>
      <c r="K88" s="44"/>
      <c r="L88" s="44"/>
      <c r="M88" s="44"/>
    </row>
    <row r="89" spans="1:23" ht="39" customHeight="1" x14ac:dyDescent="0.25">
      <c r="A89" s="88">
        <v>71</v>
      </c>
      <c r="B89" s="67" t="s">
        <v>6</v>
      </c>
      <c r="C89" s="34" t="s">
        <v>303</v>
      </c>
      <c r="D89" s="35" t="s">
        <v>304</v>
      </c>
      <c r="E89" s="112" t="s">
        <v>305</v>
      </c>
      <c r="F89" s="34" t="s">
        <v>47</v>
      </c>
      <c r="G89" s="44"/>
      <c r="H89" s="44"/>
      <c r="I89" s="44"/>
      <c r="J89" s="44"/>
      <c r="K89" s="44"/>
      <c r="L89" s="44"/>
      <c r="M89" s="44"/>
    </row>
    <row r="90" spans="1:23" ht="39" customHeight="1" x14ac:dyDescent="0.25">
      <c r="A90" s="88">
        <v>72</v>
      </c>
      <c r="B90" s="67" t="s">
        <v>6</v>
      </c>
      <c r="C90" s="34" t="s">
        <v>303</v>
      </c>
      <c r="D90" s="35" t="s">
        <v>306</v>
      </c>
      <c r="E90" s="112" t="s">
        <v>307</v>
      </c>
      <c r="F90" s="34" t="s">
        <v>47</v>
      </c>
      <c r="G90" s="44"/>
      <c r="H90" s="44"/>
      <c r="I90" s="44"/>
      <c r="J90" s="44"/>
      <c r="K90" s="44"/>
      <c r="L90" s="44"/>
      <c r="M90" s="34">
        <v>1</v>
      </c>
      <c r="N90" s="132"/>
      <c r="O90" s="132"/>
      <c r="P90" s="132"/>
      <c r="Q90" s="132"/>
      <c r="R90" s="132"/>
    </row>
    <row r="91" spans="1:23" ht="39" customHeight="1" x14ac:dyDescent="0.25">
      <c r="A91" s="88">
        <v>73</v>
      </c>
      <c r="B91" s="67" t="s">
        <v>6</v>
      </c>
      <c r="C91" s="34" t="s">
        <v>303</v>
      </c>
      <c r="D91" s="35" t="s">
        <v>308</v>
      </c>
      <c r="E91" s="112" t="s">
        <v>309</v>
      </c>
      <c r="F91" s="34" t="s">
        <v>47</v>
      </c>
      <c r="G91" s="44"/>
      <c r="H91" s="44"/>
      <c r="I91" s="44"/>
      <c r="J91" s="44"/>
      <c r="K91" s="44"/>
      <c r="L91" s="44"/>
      <c r="M91" s="34">
        <v>1</v>
      </c>
      <c r="N91" s="132"/>
      <c r="O91" s="132"/>
      <c r="P91" s="132"/>
      <c r="Q91" s="132"/>
      <c r="R91" s="132"/>
    </row>
    <row r="92" spans="1:23" s="11" customFormat="1" ht="14.25" x14ac:dyDescent="0.2">
      <c r="A92" s="170" t="s">
        <v>214</v>
      </c>
      <c r="B92" s="171"/>
      <c r="C92" s="171"/>
      <c r="D92" s="171"/>
      <c r="E92" s="171"/>
      <c r="F92" s="171"/>
      <c r="G92" s="24"/>
      <c r="H92" s="9">
        <v>0</v>
      </c>
      <c r="I92" s="9">
        <v>0</v>
      </c>
      <c r="J92" s="9">
        <f>SUM(J86:J91)</f>
        <v>2.33</v>
      </c>
      <c r="K92" s="9">
        <v>0</v>
      </c>
      <c r="L92" s="9">
        <v>0</v>
      </c>
      <c r="M92" s="8">
        <f>SUM(M86:M91)</f>
        <v>2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ht="30" customHeight="1" x14ac:dyDescent="0.25">
      <c r="A93" s="88">
        <v>74</v>
      </c>
      <c r="B93" s="45" t="s">
        <v>7</v>
      </c>
      <c r="C93" s="46" t="s">
        <v>208</v>
      </c>
      <c r="D93" s="48" t="s">
        <v>209</v>
      </c>
      <c r="E93" s="31" t="s">
        <v>210</v>
      </c>
      <c r="F93" s="46" t="s">
        <v>115</v>
      </c>
      <c r="G93" s="44"/>
      <c r="H93" s="44"/>
      <c r="I93" s="44"/>
      <c r="J93" s="49">
        <v>0.3</v>
      </c>
      <c r="K93" s="44"/>
      <c r="L93" s="44"/>
      <c r="M93" s="44"/>
      <c r="N93" s="132"/>
      <c r="O93" s="132"/>
      <c r="P93" s="132"/>
      <c r="Q93" s="132"/>
      <c r="R93" s="132"/>
    </row>
    <row r="94" spans="1:23" ht="30" customHeight="1" x14ac:dyDescent="0.25">
      <c r="A94" s="88">
        <v>75</v>
      </c>
      <c r="B94" s="45" t="s">
        <v>7</v>
      </c>
      <c r="C94" s="46" t="s">
        <v>208</v>
      </c>
      <c r="D94" s="48" t="s">
        <v>211</v>
      </c>
      <c r="E94" s="31" t="s">
        <v>210</v>
      </c>
      <c r="F94" s="46" t="s">
        <v>206</v>
      </c>
      <c r="G94" s="44"/>
      <c r="H94" s="44"/>
      <c r="I94" s="44"/>
      <c r="J94" s="49">
        <v>0.53</v>
      </c>
      <c r="K94" s="44"/>
      <c r="L94" s="44"/>
      <c r="M94" s="44"/>
      <c r="N94" s="132"/>
      <c r="O94" s="132"/>
      <c r="P94" s="132"/>
      <c r="Q94" s="132"/>
      <c r="R94" s="132"/>
    </row>
    <row r="95" spans="1:23" ht="30" customHeight="1" x14ac:dyDescent="0.25">
      <c r="A95" s="88">
        <v>76</v>
      </c>
      <c r="B95" s="45" t="s">
        <v>7</v>
      </c>
      <c r="C95" s="46" t="s">
        <v>208</v>
      </c>
      <c r="D95" s="48" t="s">
        <v>212</v>
      </c>
      <c r="E95" s="31" t="s">
        <v>210</v>
      </c>
      <c r="F95" s="46" t="s">
        <v>207</v>
      </c>
      <c r="G95" s="44"/>
      <c r="H95" s="44"/>
      <c r="I95" s="44"/>
      <c r="J95" s="49">
        <v>0.6</v>
      </c>
      <c r="K95" s="44"/>
      <c r="L95" s="44"/>
      <c r="M95" s="44"/>
      <c r="N95" s="132"/>
      <c r="O95" s="132"/>
      <c r="P95" s="132"/>
      <c r="Q95" s="132"/>
      <c r="R95" s="132"/>
    </row>
    <row r="96" spans="1:23" s="11" customFormat="1" ht="14.25" x14ac:dyDescent="0.2">
      <c r="A96" s="170" t="s">
        <v>213</v>
      </c>
      <c r="B96" s="171"/>
      <c r="C96" s="171"/>
      <c r="D96" s="171"/>
      <c r="E96" s="171"/>
      <c r="F96" s="171"/>
      <c r="G96" s="24"/>
      <c r="H96" s="9">
        <v>0</v>
      </c>
      <c r="I96" s="9">
        <v>0</v>
      </c>
      <c r="J96" s="28">
        <f>SUM(J93:J95)</f>
        <v>1.4300000000000002</v>
      </c>
      <c r="K96" s="9">
        <f>SUM(K93:K95)</f>
        <v>0</v>
      </c>
      <c r="L96" s="9">
        <f>SUM(L93:L95)</f>
        <v>0</v>
      </c>
      <c r="M96" s="8">
        <f>SUM(M93:M95)</f>
        <v>0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s="79" customFormat="1" ht="26.25" customHeight="1" x14ac:dyDescent="0.25">
      <c r="A97" s="88">
        <v>77</v>
      </c>
      <c r="B97" s="26" t="s">
        <v>8</v>
      </c>
      <c r="C97" s="149" t="s">
        <v>119</v>
      </c>
      <c r="D97" s="25" t="s">
        <v>354</v>
      </c>
      <c r="E97" s="120" t="s">
        <v>120</v>
      </c>
      <c r="F97" s="119" t="s">
        <v>121</v>
      </c>
      <c r="G97" s="119"/>
      <c r="H97" s="119"/>
      <c r="I97" s="119"/>
      <c r="J97" s="119">
        <v>0.9</v>
      </c>
      <c r="K97" s="119"/>
      <c r="M97" s="119"/>
      <c r="N97" s="134"/>
      <c r="O97" s="134"/>
      <c r="P97" s="134"/>
      <c r="Q97" s="134"/>
      <c r="R97" s="134"/>
    </row>
    <row r="98" spans="1:23" s="79" customFormat="1" ht="26.25" customHeight="1" x14ac:dyDescent="0.25">
      <c r="A98" s="88">
        <v>78</v>
      </c>
      <c r="B98" s="26" t="s">
        <v>8</v>
      </c>
      <c r="C98" s="149" t="s">
        <v>119</v>
      </c>
      <c r="D98" s="25" t="s">
        <v>355</v>
      </c>
      <c r="E98" s="120" t="s">
        <v>120</v>
      </c>
      <c r="F98" s="119" t="s">
        <v>121</v>
      </c>
      <c r="G98" s="119"/>
      <c r="H98" s="119"/>
      <c r="I98" s="119"/>
      <c r="J98" s="119">
        <v>0.55000000000000004</v>
      </c>
      <c r="K98" s="119"/>
      <c r="L98" s="78"/>
      <c r="M98" s="119"/>
      <c r="N98" s="134"/>
      <c r="O98" s="134"/>
      <c r="P98" s="134"/>
      <c r="Q98" s="134"/>
      <c r="R98" s="134"/>
    </row>
    <row r="99" spans="1:23" s="79" customFormat="1" ht="26.25" customHeight="1" x14ac:dyDescent="0.25">
      <c r="A99" s="88">
        <v>79</v>
      </c>
      <c r="B99" s="26" t="s">
        <v>8</v>
      </c>
      <c r="C99" s="149" t="s">
        <v>122</v>
      </c>
      <c r="D99" s="25" t="s">
        <v>123</v>
      </c>
      <c r="E99" s="120" t="s">
        <v>124</v>
      </c>
      <c r="F99" s="119" t="s">
        <v>125</v>
      </c>
      <c r="G99" s="119"/>
      <c r="H99" s="119"/>
      <c r="I99" s="119"/>
      <c r="J99" s="27">
        <v>0.47</v>
      </c>
      <c r="K99" s="119"/>
      <c r="L99" s="78"/>
      <c r="M99" s="119"/>
      <c r="N99" s="134"/>
      <c r="O99" s="134"/>
      <c r="P99" s="134"/>
      <c r="Q99" s="134"/>
      <c r="R99" s="134"/>
    </row>
    <row r="100" spans="1:23" s="79" customFormat="1" ht="26.25" customHeight="1" x14ac:dyDescent="0.25">
      <c r="A100" s="88">
        <v>80</v>
      </c>
      <c r="B100" s="26" t="s">
        <v>8</v>
      </c>
      <c r="C100" s="149" t="s">
        <v>122</v>
      </c>
      <c r="D100" s="25" t="s">
        <v>126</v>
      </c>
      <c r="E100" s="120" t="s">
        <v>124</v>
      </c>
      <c r="F100" s="119" t="s">
        <v>127</v>
      </c>
      <c r="G100" s="119"/>
      <c r="H100" s="119"/>
      <c r="I100" s="119"/>
      <c r="J100" s="27">
        <v>1.06</v>
      </c>
      <c r="K100" s="119"/>
      <c r="L100" s="78"/>
      <c r="M100" s="119"/>
      <c r="N100" s="134"/>
      <c r="O100" s="134"/>
      <c r="P100" s="134"/>
      <c r="Q100" s="134"/>
      <c r="R100" s="134"/>
    </row>
    <row r="101" spans="1:23" s="79" customFormat="1" ht="26.25" customHeight="1" x14ac:dyDescent="0.25">
      <c r="A101" s="88">
        <v>81</v>
      </c>
      <c r="B101" s="26" t="s">
        <v>8</v>
      </c>
      <c r="C101" s="149" t="s">
        <v>128</v>
      </c>
      <c r="D101" s="25" t="s">
        <v>129</v>
      </c>
      <c r="E101" s="121" t="s">
        <v>130</v>
      </c>
      <c r="F101" s="119" t="s">
        <v>131</v>
      </c>
      <c r="G101" s="119"/>
      <c r="H101" s="119"/>
      <c r="I101" s="119"/>
      <c r="J101" s="27">
        <v>0.6</v>
      </c>
      <c r="K101" s="119"/>
      <c r="L101" s="78"/>
      <c r="M101" s="119"/>
      <c r="N101" s="134"/>
      <c r="O101" s="134"/>
      <c r="P101" s="134"/>
      <c r="Q101" s="134"/>
      <c r="R101" s="134"/>
    </row>
    <row r="102" spans="1:23" s="79" customFormat="1" ht="26.25" customHeight="1" x14ac:dyDescent="0.25">
      <c r="A102" s="88">
        <v>82</v>
      </c>
      <c r="B102" s="26" t="s">
        <v>8</v>
      </c>
      <c r="C102" s="149" t="s">
        <v>132</v>
      </c>
      <c r="D102" s="25" t="s">
        <v>133</v>
      </c>
      <c r="E102" s="120" t="s">
        <v>134</v>
      </c>
      <c r="F102" s="119" t="s">
        <v>135</v>
      </c>
      <c r="G102" s="119"/>
      <c r="H102" s="119"/>
      <c r="I102" s="119"/>
      <c r="J102" s="119"/>
      <c r="K102" s="119"/>
      <c r="L102" s="119">
        <v>0.09</v>
      </c>
      <c r="N102" s="134"/>
      <c r="O102" s="134"/>
      <c r="P102" s="134"/>
      <c r="Q102" s="134"/>
      <c r="R102" s="134"/>
    </row>
    <row r="103" spans="1:23" s="79" customFormat="1" ht="26.25" customHeight="1" x14ac:dyDescent="0.25">
      <c r="A103" s="88">
        <v>83</v>
      </c>
      <c r="B103" s="26" t="s">
        <v>8</v>
      </c>
      <c r="C103" s="149" t="s">
        <v>132</v>
      </c>
      <c r="D103" s="25" t="s">
        <v>136</v>
      </c>
      <c r="E103" s="120" t="s">
        <v>137</v>
      </c>
      <c r="F103" s="119" t="s">
        <v>135</v>
      </c>
      <c r="G103" s="119"/>
      <c r="H103" s="119"/>
      <c r="I103" s="119"/>
      <c r="J103" s="119">
        <v>0.73</v>
      </c>
      <c r="K103" s="119"/>
      <c r="L103" s="78"/>
      <c r="M103" s="119"/>
      <c r="N103" s="134"/>
      <c r="O103" s="134"/>
      <c r="P103" s="134"/>
      <c r="Q103" s="134"/>
      <c r="R103" s="134"/>
    </row>
    <row r="104" spans="1:23" s="79" customFormat="1" ht="26.25" customHeight="1" x14ac:dyDescent="0.25">
      <c r="A104" s="88">
        <v>84</v>
      </c>
      <c r="B104" s="26" t="s">
        <v>8</v>
      </c>
      <c r="C104" s="149" t="s">
        <v>132</v>
      </c>
      <c r="D104" s="25" t="s">
        <v>356</v>
      </c>
      <c r="E104" s="120" t="s">
        <v>137</v>
      </c>
      <c r="F104" s="119" t="s">
        <v>135</v>
      </c>
      <c r="G104" s="119"/>
      <c r="H104" s="119"/>
      <c r="I104" s="119"/>
      <c r="J104" s="119">
        <v>1.01</v>
      </c>
      <c r="K104" s="119"/>
      <c r="M104" s="119"/>
      <c r="N104" s="134"/>
      <c r="O104" s="134"/>
      <c r="P104" s="134"/>
      <c r="Q104" s="134"/>
      <c r="R104" s="134"/>
    </row>
    <row r="105" spans="1:23" s="79" customFormat="1" ht="26.25" customHeight="1" x14ac:dyDescent="0.25">
      <c r="A105" s="88">
        <v>85</v>
      </c>
      <c r="B105" s="26" t="s">
        <v>8</v>
      </c>
      <c r="C105" s="149" t="s">
        <v>132</v>
      </c>
      <c r="D105" s="25" t="s">
        <v>357</v>
      </c>
      <c r="E105" s="121" t="s">
        <v>138</v>
      </c>
      <c r="F105" s="119" t="s">
        <v>135</v>
      </c>
      <c r="G105" s="119"/>
      <c r="H105" s="119"/>
      <c r="I105" s="119"/>
      <c r="J105" s="119"/>
      <c r="L105" s="119"/>
      <c r="M105" s="119">
        <v>1</v>
      </c>
      <c r="N105" s="134"/>
      <c r="O105" s="134"/>
      <c r="P105" s="134"/>
      <c r="Q105" s="134"/>
      <c r="R105" s="134"/>
    </row>
    <row r="106" spans="1:23" s="79" customFormat="1" ht="26.25" customHeight="1" x14ac:dyDescent="0.25">
      <c r="A106" s="88">
        <v>86</v>
      </c>
      <c r="B106" s="26" t="s">
        <v>8</v>
      </c>
      <c r="C106" s="149" t="s">
        <v>139</v>
      </c>
      <c r="D106" s="25" t="s">
        <v>140</v>
      </c>
      <c r="E106" s="120" t="s">
        <v>141</v>
      </c>
      <c r="F106" s="119" t="s">
        <v>142</v>
      </c>
      <c r="G106" s="119"/>
      <c r="H106" s="119"/>
      <c r="I106" s="119"/>
      <c r="J106" s="119">
        <v>0.63400000000000001</v>
      </c>
      <c r="K106" s="119"/>
      <c r="M106" s="119"/>
      <c r="N106" s="134"/>
      <c r="O106" s="134"/>
      <c r="P106" s="134"/>
      <c r="Q106" s="134"/>
      <c r="R106" s="134"/>
    </row>
    <row r="107" spans="1:23" s="79" customFormat="1" ht="26.25" customHeight="1" x14ac:dyDescent="0.25">
      <c r="A107" s="88">
        <v>87</v>
      </c>
      <c r="B107" s="118" t="s">
        <v>8</v>
      </c>
      <c r="C107" s="149" t="s">
        <v>139</v>
      </c>
      <c r="D107" s="25" t="s">
        <v>143</v>
      </c>
      <c r="E107" s="120" t="s">
        <v>141</v>
      </c>
      <c r="F107" s="119" t="s">
        <v>142</v>
      </c>
      <c r="G107" s="119"/>
      <c r="H107" s="119"/>
      <c r="I107" s="119"/>
      <c r="J107" s="119">
        <v>0.67900000000000005</v>
      </c>
      <c r="K107" s="119"/>
      <c r="L107" s="78"/>
      <c r="M107" s="119"/>
      <c r="N107" s="134"/>
      <c r="O107" s="134"/>
      <c r="P107" s="134"/>
      <c r="Q107" s="134"/>
      <c r="R107" s="134"/>
    </row>
    <row r="108" spans="1:23" s="79" customFormat="1" ht="26.25" customHeight="1" x14ac:dyDescent="0.25">
      <c r="A108" s="88">
        <v>88</v>
      </c>
      <c r="B108" s="118" t="s">
        <v>8</v>
      </c>
      <c r="C108" s="149" t="s">
        <v>358</v>
      </c>
      <c r="D108" s="25" t="s">
        <v>359</v>
      </c>
      <c r="E108" s="120" t="s">
        <v>360</v>
      </c>
      <c r="F108" s="119" t="s">
        <v>142</v>
      </c>
      <c r="G108" s="119"/>
      <c r="H108" s="119"/>
      <c r="I108" s="119">
        <v>0.36</v>
      </c>
      <c r="J108" s="119"/>
      <c r="K108" s="119"/>
      <c r="L108" s="119"/>
      <c r="M108" s="119"/>
      <c r="N108" s="134"/>
      <c r="O108" s="134"/>
      <c r="P108" s="134"/>
      <c r="Q108" s="134"/>
      <c r="R108" s="134"/>
    </row>
    <row r="109" spans="1:23" s="79" customFormat="1" ht="26.25" customHeight="1" x14ac:dyDescent="0.25">
      <c r="A109" s="88">
        <v>89</v>
      </c>
      <c r="B109" s="118" t="s">
        <v>8</v>
      </c>
      <c r="C109" s="149" t="s">
        <v>144</v>
      </c>
      <c r="D109" s="25" t="s">
        <v>145</v>
      </c>
      <c r="E109" s="120" t="s">
        <v>146</v>
      </c>
      <c r="F109" s="119" t="s">
        <v>142</v>
      </c>
      <c r="G109" s="119"/>
      <c r="H109" s="119"/>
      <c r="I109" s="119">
        <v>2.222</v>
      </c>
      <c r="J109" s="119"/>
      <c r="K109" s="119"/>
      <c r="L109" s="119"/>
      <c r="M109" s="119"/>
      <c r="N109" s="134"/>
      <c r="O109" s="134"/>
      <c r="P109" s="134"/>
      <c r="Q109" s="134"/>
      <c r="R109" s="134"/>
    </row>
    <row r="110" spans="1:23" s="11" customFormat="1" ht="14.25" x14ac:dyDescent="0.2">
      <c r="A110" s="170" t="s">
        <v>147</v>
      </c>
      <c r="B110" s="171"/>
      <c r="C110" s="171"/>
      <c r="D110" s="171"/>
      <c r="E110" s="171"/>
      <c r="F110" s="171"/>
      <c r="G110" s="24"/>
      <c r="H110" s="9">
        <f>SUM(H97:H109)</f>
        <v>0</v>
      </c>
      <c r="I110" s="9">
        <f t="shared" ref="I110:M110" si="4">SUM(I97:I109)</f>
        <v>2.5819999999999999</v>
      </c>
      <c r="J110" s="9">
        <f>SUM(J97:J109)</f>
        <v>6.6330000000000009</v>
      </c>
      <c r="K110" s="9">
        <f t="shared" si="4"/>
        <v>0</v>
      </c>
      <c r="L110" s="9">
        <f t="shared" si="4"/>
        <v>0.09</v>
      </c>
      <c r="M110" s="8">
        <f t="shared" si="4"/>
        <v>1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47.25" customHeight="1" x14ac:dyDescent="0.25">
      <c r="A111" s="123">
        <v>90</v>
      </c>
      <c r="B111" s="74" t="s">
        <v>9</v>
      </c>
      <c r="C111" s="150" t="s">
        <v>148</v>
      </c>
      <c r="D111" s="76" t="s">
        <v>364</v>
      </c>
      <c r="E111" s="150" t="s">
        <v>361</v>
      </c>
      <c r="F111" s="34" t="s">
        <v>47</v>
      </c>
      <c r="G111" s="80"/>
      <c r="H111" s="80"/>
      <c r="I111" s="81"/>
      <c r="J111" s="80"/>
      <c r="K111" s="44"/>
      <c r="L111" s="81"/>
      <c r="M111" s="82">
        <v>1</v>
      </c>
      <c r="N111" s="135"/>
      <c r="O111" s="132"/>
      <c r="P111" s="132"/>
      <c r="Q111" s="136"/>
      <c r="R111" s="137"/>
    </row>
    <row r="112" spans="1:23" ht="30" x14ac:dyDescent="0.25">
      <c r="A112" s="123">
        <v>91</v>
      </c>
      <c r="B112" s="74" t="s">
        <v>9</v>
      </c>
      <c r="C112" s="150" t="s">
        <v>148</v>
      </c>
      <c r="D112" s="75" t="s">
        <v>365</v>
      </c>
      <c r="E112" s="31" t="s">
        <v>416</v>
      </c>
      <c r="F112" s="34" t="s">
        <v>49</v>
      </c>
      <c r="G112" s="80"/>
      <c r="H112" s="80"/>
      <c r="I112" s="81"/>
      <c r="J112" s="81">
        <v>0.56799999999999995</v>
      </c>
      <c r="K112" s="82"/>
      <c r="L112" s="44"/>
      <c r="M112" s="80"/>
      <c r="N112" s="139"/>
      <c r="O112" s="132"/>
      <c r="P112" s="132"/>
      <c r="Q112" s="140"/>
      <c r="R112" s="141"/>
    </row>
    <row r="113" spans="1:23" ht="45" x14ac:dyDescent="0.25">
      <c r="A113" s="123">
        <v>92</v>
      </c>
      <c r="B113" s="74" t="s">
        <v>9</v>
      </c>
      <c r="C113" s="150" t="s">
        <v>149</v>
      </c>
      <c r="D113" s="75" t="s">
        <v>366</v>
      </c>
      <c r="E113" s="31" t="s">
        <v>363</v>
      </c>
      <c r="F113" s="34" t="s">
        <v>48</v>
      </c>
      <c r="G113" s="80"/>
      <c r="H113" s="80"/>
      <c r="I113" s="81"/>
      <c r="J113" s="81">
        <v>1.5</v>
      </c>
      <c r="K113" s="82"/>
      <c r="L113" s="44"/>
      <c r="M113" s="80"/>
      <c r="N113" s="138"/>
      <c r="O113" s="132"/>
      <c r="P113" s="132"/>
      <c r="Q113" s="136"/>
      <c r="R113" s="137"/>
    </row>
    <row r="114" spans="1:23" s="11" customFormat="1" ht="14.25" x14ac:dyDescent="0.2">
      <c r="A114" s="170" t="s">
        <v>150</v>
      </c>
      <c r="B114" s="171"/>
      <c r="C114" s="171"/>
      <c r="D114" s="171"/>
      <c r="E114" s="171"/>
      <c r="F114" s="171"/>
      <c r="G114" s="24"/>
      <c r="H114" s="133">
        <f t="shared" ref="H114:M114" si="5">SUM(H111:H113)</f>
        <v>0</v>
      </c>
      <c r="I114" s="9">
        <f t="shared" si="5"/>
        <v>0</v>
      </c>
      <c r="J114" s="28">
        <f t="shared" si="5"/>
        <v>2.0680000000000001</v>
      </c>
      <c r="K114" s="9">
        <f t="shared" si="5"/>
        <v>0</v>
      </c>
      <c r="L114" s="9">
        <f t="shared" si="5"/>
        <v>0</v>
      </c>
      <c r="M114" s="8">
        <f t="shared" si="5"/>
        <v>1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26.25" customHeight="1" x14ac:dyDescent="0.25">
      <c r="A115" s="88">
        <v>93</v>
      </c>
      <c r="B115" s="101" t="s">
        <v>10</v>
      </c>
      <c r="C115" s="29" t="s">
        <v>252</v>
      </c>
      <c r="D115" s="14" t="s">
        <v>253</v>
      </c>
      <c r="E115" s="2" t="s">
        <v>267</v>
      </c>
      <c r="F115" s="2" t="s">
        <v>48</v>
      </c>
      <c r="G115" s="44"/>
      <c r="H115" s="44"/>
      <c r="I115" s="44"/>
      <c r="J115" s="44"/>
      <c r="K115" s="104">
        <v>0.1</v>
      </c>
      <c r="L115" s="44"/>
      <c r="M115" s="44"/>
    </row>
    <row r="116" spans="1:23" ht="26.25" customHeight="1" x14ac:dyDescent="0.25">
      <c r="A116" s="88">
        <v>94</v>
      </c>
      <c r="B116" s="101" t="s">
        <v>10</v>
      </c>
      <c r="C116" s="29" t="s">
        <v>252</v>
      </c>
      <c r="D116" s="14" t="s">
        <v>254</v>
      </c>
      <c r="E116" s="2" t="s">
        <v>268</v>
      </c>
      <c r="F116" s="2" t="s">
        <v>49</v>
      </c>
      <c r="G116" s="44"/>
      <c r="H116" s="44"/>
      <c r="I116" s="44"/>
      <c r="J116" s="44"/>
      <c r="K116" s="104">
        <v>0.3</v>
      </c>
      <c r="L116" s="44"/>
      <c r="M116" s="44"/>
    </row>
    <row r="117" spans="1:23" ht="26.25" customHeight="1" x14ac:dyDescent="0.25">
      <c r="A117" s="88">
        <v>95</v>
      </c>
      <c r="B117" s="101" t="s">
        <v>10</v>
      </c>
      <c r="C117" s="151" t="s">
        <v>252</v>
      </c>
      <c r="D117" s="14" t="s">
        <v>255</v>
      </c>
      <c r="E117" s="103" t="s">
        <v>269</v>
      </c>
      <c r="F117" s="2" t="s">
        <v>50</v>
      </c>
      <c r="G117" s="44"/>
      <c r="H117" s="44"/>
      <c r="I117" s="44"/>
      <c r="J117" s="44"/>
      <c r="K117" s="104">
        <v>0.4</v>
      </c>
      <c r="L117" s="44"/>
      <c r="M117" s="44"/>
    </row>
    <row r="118" spans="1:23" ht="26.25" customHeight="1" x14ac:dyDescent="0.25">
      <c r="A118" s="88">
        <v>96</v>
      </c>
      <c r="B118" s="101" t="s">
        <v>10</v>
      </c>
      <c r="C118" s="151" t="s">
        <v>252</v>
      </c>
      <c r="D118" s="14" t="s">
        <v>256</v>
      </c>
      <c r="E118" s="2" t="s">
        <v>270</v>
      </c>
      <c r="F118" s="2" t="s">
        <v>48</v>
      </c>
      <c r="G118" s="44"/>
      <c r="H118" s="44"/>
      <c r="I118" s="44"/>
      <c r="J118" s="33">
        <v>0.5</v>
      </c>
      <c r="K118" s="44"/>
      <c r="L118" s="44"/>
      <c r="M118" s="44"/>
    </row>
    <row r="119" spans="1:23" ht="26.25" customHeight="1" x14ac:dyDescent="0.25">
      <c r="A119" s="88">
        <v>97</v>
      </c>
      <c r="B119" s="101" t="s">
        <v>10</v>
      </c>
      <c r="C119" s="151" t="s">
        <v>252</v>
      </c>
      <c r="D119" s="14" t="s">
        <v>257</v>
      </c>
      <c r="E119" s="2" t="s">
        <v>271</v>
      </c>
      <c r="F119" s="2" t="s">
        <v>47</v>
      </c>
      <c r="G119" s="44"/>
      <c r="H119" s="44"/>
      <c r="I119" s="44"/>
      <c r="J119" s="33">
        <v>1.4</v>
      </c>
      <c r="K119" s="44"/>
      <c r="L119" s="44"/>
      <c r="M119" s="44"/>
    </row>
    <row r="120" spans="1:23" ht="26.25" customHeight="1" x14ac:dyDescent="0.25">
      <c r="A120" s="88">
        <v>98</v>
      </c>
      <c r="B120" s="101" t="s">
        <v>10</v>
      </c>
      <c r="C120" s="29" t="s">
        <v>258</v>
      </c>
      <c r="D120" s="14" t="s">
        <v>259</v>
      </c>
      <c r="E120" s="2" t="s">
        <v>272</v>
      </c>
      <c r="F120" s="2" t="s">
        <v>48</v>
      </c>
      <c r="G120" s="44"/>
      <c r="H120" s="44"/>
      <c r="I120" s="44"/>
      <c r="J120" s="106"/>
      <c r="K120" s="44"/>
      <c r="L120" s="44"/>
      <c r="M120" s="88">
        <v>1</v>
      </c>
    </row>
    <row r="121" spans="1:23" ht="26.25" customHeight="1" x14ac:dyDescent="0.25">
      <c r="A121" s="88">
        <v>99</v>
      </c>
      <c r="B121" s="101" t="s">
        <v>10</v>
      </c>
      <c r="C121" s="29" t="s">
        <v>260</v>
      </c>
      <c r="D121" s="14" t="s">
        <v>261</v>
      </c>
      <c r="E121" s="2" t="s">
        <v>273</v>
      </c>
      <c r="F121" s="2" t="s">
        <v>48</v>
      </c>
      <c r="G121" s="44"/>
      <c r="H121" s="44"/>
      <c r="I121" s="44"/>
      <c r="J121" s="106"/>
      <c r="K121" s="44"/>
      <c r="L121" s="44"/>
      <c r="M121" s="88">
        <v>1</v>
      </c>
    </row>
    <row r="122" spans="1:23" ht="26.25" customHeight="1" x14ac:dyDescent="0.25">
      <c r="A122" s="88">
        <v>100</v>
      </c>
      <c r="B122" s="101" t="s">
        <v>10</v>
      </c>
      <c r="C122" s="29" t="s">
        <v>260</v>
      </c>
      <c r="D122" s="14" t="s">
        <v>262</v>
      </c>
      <c r="E122" s="103" t="s">
        <v>274</v>
      </c>
      <c r="F122" s="2" t="s">
        <v>49</v>
      </c>
      <c r="G122" s="44"/>
      <c r="H122" s="44"/>
      <c r="I122" s="44"/>
      <c r="J122" s="104">
        <v>0.7</v>
      </c>
      <c r="K122" s="44"/>
      <c r="L122" s="44"/>
      <c r="M122" s="105"/>
    </row>
    <row r="123" spans="1:23" ht="26.25" customHeight="1" x14ac:dyDescent="0.25">
      <c r="A123" s="88">
        <v>101</v>
      </c>
      <c r="B123" s="101" t="s">
        <v>10</v>
      </c>
      <c r="C123" s="29" t="s">
        <v>260</v>
      </c>
      <c r="D123" s="14" t="s">
        <v>263</v>
      </c>
      <c r="E123" s="103" t="s">
        <v>275</v>
      </c>
      <c r="F123" s="2" t="s">
        <v>50</v>
      </c>
      <c r="G123" s="44"/>
      <c r="H123" s="44"/>
      <c r="I123" s="44"/>
      <c r="J123" s="104">
        <v>0.8</v>
      </c>
      <c r="K123" s="44"/>
      <c r="L123" s="44"/>
      <c r="M123" s="44"/>
    </row>
    <row r="124" spans="1:23" ht="26.25" customHeight="1" x14ac:dyDescent="0.25">
      <c r="A124" s="88">
        <v>102</v>
      </c>
      <c r="B124" s="101" t="s">
        <v>10</v>
      </c>
      <c r="C124" s="29" t="s">
        <v>260</v>
      </c>
      <c r="D124" s="14" t="s">
        <v>264</v>
      </c>
      <c r="E124" s="103" t="s">
        <v>276</v>
      </c>
      <c r="F124" s="2" t="s">
        <v>48</v>
      </c>
      <c r="G124" s="44"/>
      <c r="H124" s="44"/>
      <c r="I124" s="44"/>
      <c r="J124" s="104">
        <v>0.9</v>
      </c>
      <c r="K124" s="44"/>
      <c r="L124" s="44"/>
      <c r="M124" s="44"/>
    </row>
    <row r="125" spans="1:23" ht="26.25" customHeight="1" x14ac:dyDescent="0.25">
      <c r="A125" s="88">
        <v>103</v>
      </c>
      <c r="B125" s="101" t="s">
        <v>10</v>
      </c>
      <c r="C125" s="29" t="s">
        <v>265</v>
      </c>
      <c r="D125" s="14" t="s">
        <v>266</v>
      </c>
      <c r="E125" s="103" t="s">
        <v>277</v>
      </c>
      <c r="F125" s="2" t="s">
        <v>49</v>
      </c>
      <c r="G125" s="44"/>
      <c r="H125" s="44"/>
      <c r="I125" s="44"/>
      <c r="J125" s="104">
        <v>0.7</v>
      </c>
      <c r="K125" s="44"/>
      <c r="L125" s="44"/>
      <c r="M125" s="44"/>
    </row>
    <row r="126" spans="1:23" s="11" customFormat="1" ht="14.25" x14ac:dyDescent="0.2">
      <c r="A126" s="180" t="s">
        <v>152</v>
      </c>
      <c r="B126" s="180"/>
      <c r="C126" s="180"/>
      <c r="D126" s="180"/>
      <c r="E126" s="180"/>
      <c r="F126" s="180"/>
      <c r="G126" s="24"/>
      <c r="H126" s="9">
        <f t="shared" ref="H126:I126" si="6">SUM(H115:H125)</f>
        <v>0</v>
      </c>
      <c r="I126" s="9">
        <f t="shared" si="6"/>
        <v>0</v>
      </c>
      <c r="J126" s="9">
        <f>SUM(J115:J125)</f>
        <v>5</v>
      </c>
      <c r="K126" s="9">
        <f t="shared" ref="K126" si="7">SUM(K115:K125)</f>
        <v>0.8</v>
      </c>
      <c r="L126" s="9">
        <f t="shared" ref="L126:M126" si="8">SUM(L115:L125)</f>
        <v>0</v>
      </c>
      <c r="M126" s="8">
        <f t="shared" si="8"/>
        <v>2</v>
      </c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s="79" customFormat="1" ht="29.25" customHeight="1" x14ac:dyDescent="0.25">
      <c r="A127" s="88">
        <v>104</v>
      </c>
      <c r="B127" s="118" t="s">
        <v>11</v>
      </c>
      <c r="C127" s="151" t="s">
        <v>153</v>
      </c>
      <c r="D127" s="20" t="s">
        <v>154</v>
      </c>
      <c r="E127" s="122" t="s">
        <v>155</v>
      </c>
      <c r="F127" s="142" t="s">
        <v>156</v>
      </c>
      <c r="G127" s="39"/>
      <c r="H127" s="39"/>
      <c r="I127" s="39"/>
      <c r="J127" s="7">
        <v>0.67</v>
      </c>
      <c r="K127" s="36"/>
      <c r="L127" s="78"/>
      <c r="M127" s="37"/>
    </row>
    <row r="128" spans="1:23" s="79" customFormat="1" ht="29.25" customHeight="1" x14ac:dyDescent="0.25">
      <c r="A128" s="88">
        <v>105</v>
      </c>
      <c r="B128" s="118" t="s">
        <v>11</v>
      </c>
      <c r="C128" s="151" t="s">
        <v>153</v>
      </c>
      <c r="D128" s="20" t="s">
        <v>157</v>
      </c>
      <c r="E128" s="122" t="s">
        <v>155</v>
      </c>
      <c r="F128" s="143" t="s">
        <v>158</v>
      </c>
      <c r="G128" s="122"/>
      <c r="H128" s="104"/>
      <c r="I128" s="122"/>
      <c r="J128" s="7">
        <v>0.49</v>
      </c>
      <c r="K128" s="104"/>
      <c r="L128" s="78"/>
      <c r="M128" s="38"/>
    </row>
    <row r="129" spans="1:13" s="79" customFormat="1" ht="29.25" customHeight="1" x14ac:dyDescent="0.25">
      <c r="A129" s="88">
        <v>106</v>
      </c>
      <c r="B129" s="118" t="s">
        <v>11</v>
      </c>
      <c r="C129" s="151" t="s">
        <v>153</v>
      </c>
      <c r="D129" s="20" t="s">
        <v>159</v>
      </c>
      <c r="E129" s="122" t="s">
        <v>155</v>
      </c>
      <c r="F129" s="143" t="s">
        <v>160</v>
      </c>
      <c r="G129" s="122"/>
      <c r="H129" s="104"/>
      <c r="I129" s="122"/>
      <c r="J129" s="7">
        <v>0.55000000000000004</v>
      </c>
      <c r="K129" s="104"/>
      <c r="L129" s="78"/>
      <c r="M129" s="38"/>
    </row>
    <row r="130" spans="1:13" s="79" customFormat="1" ht="29.25" customHeight="1" x14ac:dyDescent="0.25">
      <c r="A130" s="88">
        <v>107</v>
      </c>
      <c r="B130" s="118" t="s">
        <v>11</v>
      </c>
      <c r="C130" s="151" t="s">
        <v>161</v>
      </c>
      <c r="D130" s="20" t="s">
        <v>162</v>
      </c>
      <c r="E130" s="122" t="s">
        <v>163</v>
      </c>
      <c r="F130" s="142" t="s">
        <v>156</v>
      </c>
      <c r="G130" s="122"/>
      <c r="H130" s="104"/>
      <c r="I130" s="122"/>
      <c r="J130" s="7">
        <v>0.437</v>
      </c>
      <c r="K130" s="104"/>
      <c r="L130" s="78"/>
      <c r="M130" s="38"/>
    </row>
    <row r="131" spans="1:13" s="79" customFormat="1" ht="29.25" customHeight="1" x14ac:dyDescent="0.25">
      <c r="A131" s="88">
        <v>108</v>
      </c>
      <c r="B131" s="118" t="s">
        <v>11</v>
      </c>
      <c r="C131" s="151" t="s">
        <v>161</v>
      </c>
      <c r="D131" s="20" t="s">
        <v>164</v>
      </c>
      <c r="E131" s="122" t="s">
        <v>165</v>
      </c>
      <c r="F131" s="143" t="s">
        <v>158</v>
      </c>
      <c r="G131" s="122"/>
      <c r="H131" s="104"/>
      <c r="I131" s="122"/>
      <c r="J131" s="7">
        <v>0.49099999999999999</v>
      </c>
      <c r="K131" s="104"/>
      <c r="L131" s="78"/>
      <c r="M131" s="38"/>
    </row>
    <row r="132" spans="1:13" s="79" customFormat="1" ht="29.25" customHeight="1" x14ac:dyDescent="0.25">
      <c r="A132" s="88">
        <v>109</v>
      </c>
      <c r="B132" s="118" t="s">
        <v>11</v>
      </c>
      <c r="C132" s="151" t="s">
        <v>161</v>
      </c>
      <c r="D132" s="20" t="s">
        <v>166</v>
      </c>
      <c r="E132" s="122" t="s">
        <v>167</v>
      </c>
      <c r="F132" s="143" t="s">
        <v>160</v>
      </c>
      <c r="G132" s="122"/>
      <c r="H132" s="104"/>
      <c r="I132" s="122"/>
      <c r="J132" s="7">
        <v>0.437</v>
      </c>
      <c r="K132" s="104"/>
      <c r="L132" s="78"/>
      <c r="M132" s="38"/>
    </row>
    <row r="133" spans="1:13" s="79" customFormat="1" ht="29.25" customHeight="1" x14ac:dyDescent="0.25">
      <c r="A133" s="88">
        <v>110</v>
      </c>
      <c r="B133" s="118" t="s">
        <v>11</v>
      </c>
      <c r="C133" s="151" t="s">
        <v>161</v>
      </c>
      <c r="D133" s="20" t="s">
        <v>367</v>
      </c>
      <c r="E133" s="122" t="s">
        <v>368</v>
      </c>
      <c r="F133" s="143" t="s">
        <v>160</v>
      </c>
      <c r="G133" s="122"/>
      <c r="H133" s="104"/>
      <c r="I133" s="122">
        <v>2.0499999999999998</v>
      </c>
      <c r="J133" s="104"/>
      <c r="K133" s="104"/>
      <c r="L133" s="7"/>
      <c r="M133" s="38"/>
    </row>
    <row r="134" spans="1:13" s="79" customFormat="1" ht="29.25" customHeight="1" x14ac:dyDescent="0.25">
      <c r="A134" s="88">
        <v>111</v>
      </c>
      <c r="B134" s="118" t="s">
        <v>11</v>
      </c>
      <c r="C134" s="151" t="s">
        <v>168</v>
      </c>
      <c r="D134" s="20" t="s">
        <v>169</v>
      </c>
      <c r="E134" s="122" t="s">
        <v>170</v>
      </c>
      <c r="F134" s="142" t="s">
        <v>156</v>
      </c>
      <c r="G134" s="122"/>
      <c r="H134" s="104"/>
      <c r="I134" s="122"/>
      <c r="J134" s="7">
        <v>1.1919999999999999</v>
      </c>
      <c r="K134" s="104"/>
      <c r="M134" s="38"/>
    </row>
    <row r="135" spans="1:13" s="79" customFormat="1" ht="29.25" customHeight="1" x14ac:dyDescent="0.25">
      <c r="A135" s="88">
        <v>112</v>
      </c>
      <c r="B135" s="118" t="s">
        <v>11</v>
      </c>
      <c r="C135" s="151" t="s">
        <v>168</v>
      </c>
      <c r="D135" s="20" t="s">
        <v>171</v>
      </c>
      <c r="E135" s="122" t="s">
        <v>170</v>
      </c>
      <c r="F135" s="143" t="s">
        <v>158</v>
      </c>
      <c r="G135" s="122"/>
      <c r="H135" s="104"/>
      <c r="I135" s="122"/>
      <c r="J135" s="7">
        <v>0.97899999999999998</v>
      </c>
      <c r="K135" s="104"/>
      <c r="L135" s="78"/>
      <c r="M135" s="38"/>
    </row>
    <row r="136" spans="1:13" s="79" customFormat="1" ht="29.25" customHeight="1" x14ac:dyDescent="0.25">
      <c r="A136" s="88">
        <v>113</v>
      </c>
      <c r="B136" s="118" t="s">
        <v>11</v>
      </c>
      <c r="C136" s="151" t="s">
        <v>168</v>
      </c>
      <c r="D136" s="20" t="s">
        <v>172</v>
      </c>
      <c r="E136" s="122" t="s">
        <v>170</v>
      </c>
      <c r="F136" s="143" t="s">
        <v>160</v>
      </c>
      <c r="G136" s="122"/>
      <c r="H136" s="104"/>
      <c r="I136" s="122"/>
      <c r="J136" s="7">
        <v>0.91500000000000004</v>
      </c>
      <c r="K136" s="104"/>
      <c r="L136" s="78"/>
      <c r="M136" s="38"/>
    </row>
    <row r="137" spans="1:13" s="79" customFormat="1" ht="29.25" customHeight="1" x14ac:dyDescent="0.25">
      <c r="A137" s="88">
        <v>114</v>
      </c>
      <c r="B137" s="118" t="s">
        <v>11</v>
      </c>
      <c r="C137" s="151" t="s">
        <v>173</v>
      </c>
      <c r="D137" s="20" t="s">
        <v>174</v>
      </c>
      <c r="E137" s="122" t="s">
        <v>175</v>
      </c>
      <c r="F137" s="142" t="s">
        <v>156</v>
      </c>
      <c r="G137" s="122"/>
      <c r="H137" s="104"/>
      <c r="I137" s="122"/>
      <c r="J137" s="7">
        <v>0.83499999999999996</v>
      </c>
      <c r="K137" s="104"/>
      <c r="L137" s="78"/>
      <c r="M137" s="38"/>
    </row>
    <row r="138" spans="1:13" s="79" customFormat="1" ht="29.25" customHeight="1" x14ac:dyDescent="0.25">
      <c r="A138" s="88">
        <v>115</v>
      </c>
      <c r="B138" s="118" t="s">
        <v>11</v>
      </c>
      <c r="C138" s="151" t="s">
        <v>173</v>
      </c>
      <c r="D138" s="20" t="s">
        <v>176</v>
      </c>
      <c r="E138" s="122" t="s">
        <v>175</v>
      </c>
      <c r="F138" s="143" t="s">
        <v>158</v>
      </c>
      <c r="G138" s="122"/>
      <c r="H138" s="104"/>
      <c r="I138" s="122"/>
      <c r="J138" s="7">
        <v>0.66</v>
      </c>
      <c r="K138" s="104"/>
      <c r="L138" s="78"/>
      <c r="M138" s="38"/>
    </row>
    <row r="139" spans="1:13" s="79" customFormat="1" ht="29.25" customHeight="1" x14ac:dyDescent="0.25">
      <c r="A139" s="88">
        <v>116</v>
      </c>
      <c r="B139" s="118" t="s">
        <v>11</v>
      </c>
      <c r="C139" s="151" t="s">
        <v>173</v>
      </c>
      <c r="D139" s="20" t="s">
        <v>177</v>
      </c>
      <c r="E139" s="122" t="s">
        <v>175</v>
      </c>
      <c r="F139" s="143" t="s">
        <v>160</v>
      </c>
      <c r="G139" s="122"/>
      <c r="H139" s="104"/>
      <c r="I139" s="122"/>
      <c r="J139" s="7">
        <v>0.56100000000000005</v>
      </c>
      <c r="K139" s="104"/>
      <c r="L139" s="78"/>
      <c r="M139" s="38"/>
    </row>
    <row r="140" spans="1:13" s="79" customFormat="1" ht="29.25" customHeight="1" x14ac:dyDescent="0.25">
      <c r="A140" s="88">
        <v>117</v>
      </c>
      <c r="B140" s="118" t="s">
        <v>11</v>
      </c>
      <c r="C140" s="151" t="s">
        <v>173</v>
      </c>
      <c r="D140" s="20" t="s">
        <v>369</v>
      </c>
      <c r="E140" s="122" t="s">
        <v>370</v>
      </c>
      <c r="F140" s="143" t="s">
        <v>160</v>
      </c>
      <c r="G140" s="122"/>
      <c r="H140" s="104"/>
      <c r="I140" s="122"/>
      <c r="J140" s="104"/>
      <c r="L140" s="7"/>
      <c r="M140" s="12">
        <v>1</v>
      </c>
    </row>
    <row r="141" spans="1:13" s="79" customFormat="1" ht="29.25" customHeight="1" x14ac:dyDescent="0.25">
      <c r="A141" s="88">
        <v>118</v>
      </c>
      <c r="B141" s="118" t="s">
        <v>11</v>
      </c>
      <c r="C141" s="151" t="s">
        <v>178</v>
      </c>
      <c r="D141" s="20" t="s">
        <v>179</v>
      </c>
      <c r="E141" s="122" t="s">
        <v>180</v>
      </c>
      <c r="F141" s="142" t="s">
        <v>156</v>
      </c>
      <c r="G141" s="122"/>
      <c r="H141" s="104"/>
      <c r="I141" s="122"/>
      <c r="J141" s="7">
        <v>0.3</v>
      </c>
      <c r="K141" s="104"/>
      <c r="M141" s="38"/>
    </row>
    <row r="142" spans="1:13" s="79" customFormat="1" ht="29.25" customHeight="1" x14ac:dyDescent="0.25">
      <c r="A142" s="88">
        <v>119</v>
      </c>
      <c r="B142" s="118" t="s">
        <v>11</v>
      </c>
      <c r="C142" s="151" t="s">
        <v>178</v>
      </c>
      <c r="D142" s="20" t="s">
        <v>181</v>
      </c>
      <c r="E142" s="122" t="s">
        <v>180</v>
      </c>
      <c r="F142" s="143" t="s">
        <v>158</v>
      </c>
      <c r="G142" s="122"/>
      <c r="H142" s="104"/>
      <c r="I142" s="122"/>
      <c r="J142" s="7">
        <v>0.495</v>
      </c>
      <c r="K142" s="104"/>
      <c r="L142" s="78"/>
      <c r="M142" s="38"/>
    </row>
    <row r="143" spans="1:13" s="79" customFormat="1" ht="29.25" customHeight="1" x14ac:dyDescent="0.25">
      <c r="A143" s="88">
        <v>120</v>
      </c>
      <c r="B143" s="118" t="s">
        <v>11</v>
      </c>
      <c r="C143" s="151" t="s">
        <v>178</v>
      </c>
      <c r="D143" s="20" t="s">
        <v>182</v>
      </c>
      <c r="E143" s="122" t="s">
        <v>180</v>
      </c>
      <c r="F143" s="143" t="s">
        <v>160</v>
      </c>
      <c r="G143" s="122"/>
      <c r="H143" s="104"/>
      <c r="I143" s="122"/>
      <c r="J143" s="7">
        <v>0.29699999999999999</v>
      </c>
      <c r="K143" s="104"/>
      <c r="L143" s="78"/>
      <c r="M143" s="38"/>
    </row>
    <row r="144" spans="1:13" s="79" customFormat="1" ht="29.25" customHeight="1" x14ac:dyDescent="0.25">
      <c r="A144" s="88">
        <v>121</v>
      </c>
      <c r="B144" s="118" t="s">
        <v>11</v>
      </c>
      <c r="C144" s="151" t="s">
        <v>183</v>
      </c>
      <c r="D144" s="20" t="s">
        <v>184</v>
      </c>
      <c r="E144" s="122" t="s">
        <v>185</v>
      </c>
      <c r="F144" s="142" t="s">
        <v>156</v>
      </c>
      <c r="G144" s="122"/>
      <c r="H144" s="104"/>
      <c r="I144" s="122"/>
      <c r="J144" s="7">
        <v>0.45300000000000001</v>
      </c>
      <c r="K144" s="104"/>
      <c r="L144" s="78"/>
      <c r="M144" s="38"/>
    </row>
    <row r="145" spans="1:13" s="79" customFormat="1" ht="29.25" customHeight="1" x14ac:dyDescent="0.25">
      <c r="A145" s="88">
        <v>122</v>
      </c>
      <c r="B145" s="118" t="s">
        <v>11</v>
      </c>
      <c r="C145" s="151" t="s">
        <v>183</v>
      </c>
      <c r="D145" s="20" t="s">
        <v>186</v>
      </c>
      <c r="E145" s="122" t="s">
        <v>185</v>
      </c>
      <c r="F145" s="143" t="s">
        <v>158</v>
      </c>
      <c r="G145" s="122"/>
      <c r="H145" s="104"/>
      <c r="I145" s="122"/>
      <c r="J145" s="7">
        <v>0.47</v>
      </c>
      <c r="K145" s="104"/>
      <c r="L145" s="78"/>
      <c r="M145" s="38"/>
    </row>
    <row r="146" spans="1:13" s="79" customFormat="1" ht="29.25" customHeight="1" x14ac:dyDescent="0.25">
      <c r="A146" s="88">
        <v>123</v>
      </c>
      <c r="B146" s="118" t="s">
        <v>11</v>
      </c>
      <c r="C146" s="151" t="s">
        <v>183</v>
      </c>
      <c r="D146" s="20" t="s">
        <v>187</v>
      </c>
      <c r="E146" s="122" t="s">
        <v>185</v>
      </c>
      <c r="F146" s="143" t="s">
        <v>160</v>
      </c>
      <c r="G146" s="122"/>
      <c r="H146" s="104"/>
      <c r="I146" s="122"/>
      <c r="J146" s="7">
        <v>0.39100000000000001</v>
      </c>
      <c r="K146" s="104"/>
      <c r="L146" s="78"/>
      <c r="M146" s="38"/>
    </row>
    <row r="147" spans="1:13" s="79" customFormat="1" ht="29.25" customHeight="1" x14ac:dyDescent="0.25">
      <c r="A147" s="88">
        <v>124</v>
      </c>
      <c r="B147" s="118" t="s">
        <v>11</v>
      </c>
      <c r="C147" s="151" t="s">
        <v>183</v>
      </c>
      <c r="D147" s="20" t="s">
        <v>188</v>
      </c>
      <c r="E147" s="122" t="s">
        <v>189</v>
      </c>
      <c r="F147" s="143" t="s">
        <v>160</v>
      </c>
      <c r="G147" s="122"/>
      <c r="H147" s="104"/>
      <c r="I147" s="122">
        <v>1.452</v>
      </c>
      <c r="J147" s="104"/>
      <c r="K147" s="104"/>
      <c r="L147" s="7"/>
      <c r="M147" s="38"/>
    </row>
    <row r="148" spans="1:13" s="79" customFormat="1" ht="29.25" customHeight="1" x14ac:dyDescent="0.25">
      <c r="A148" s="88">
        <v>125</v>
      </c>
      <c r="B148" s="118" t="s">
        <v>11</v>
      </c>
      <c r="C148" s="151" t="s">
        <v>183</v>
      </c>
      <c r="D148" s="20" t="s">
        <v>371</v>
      </c>
      <c r="E148" s="122" t="s">
        <v>372</v>
      </c>
      <c r="F148" s="142" t="s">
        <v>156</v>
      </c>
      <c r="G148" s="122"/>
      <c r="H148" s="104"/>
      <c r="I148" s="122"/>
      <c r="J148" s="104"/>
      <c r="K148" s="78"/>
      <c r="L148" s="7"/>
      <c r="M148" s="12">
        <v>1</v>
      </c>
    </row>
    <row r="149" spans="1:13" s="79" customFormat="1" ht="29.25" customHeight="1" x14ac:dyDescent="0.25">
      <c r="A149" s="88">
        <v>126</v>
      </c>
      <c r="B149" s="118" t="s">
        <v>11</v>
      </c>
      <c r="C149" s="151" t="s">
        <v>183</v>
      </c>
      <c r="D149" s="20" t="s">
        <v>373</v>
      </c>
      <c r="E149" s="122" t="s">
        <v>374</v>
      </c>
      <c r="F149" s="143" t="s">
        <v>158</v>
      </c>
      <c r="G149" s="122"/>
      <c r="H149" s="104"/>
      <c r="I149" s="122"/>
      <c r="J149" s="104"/>
      <c r="K149" s="78"/>
      <c r="L149" s="7"/>
      <c r="M149" s="12">
        <v>1</v>
      </c>
    </row>
    <row r="150" spans="1:13" s="79" customFormat="1" ht="29.25" customHeight="1" x14ac:dyDescent="0.25">
      <c r="A150" s="88">
        <v>127</v>
      </c>
      <c r="B150" s="118" t="s">
        <v>11</v>
      </c>
      <c r="C150" s="151" t="s">
        <v>183</v>
      </c>
      <c r="D150" s="20" t="s">
        <v>375</v>
      </c>
      <c r="E150" s="122" t="s">
        <v>376</v>
      </c>
      <c r="F150" s="143" t="s">
        <v>160</v>
      </c>
      <c r="G150" s="122"/>
      <c r="H150" s="104"/>
      <c r="I150" s="122"/>
      <c r="J150" s="104"/>
      <c r="K150" s="78"/>
      <c r="L150" s="7"/>
      <c r="M150" s="12">
        <v>1</v>
      </c>
    </row>
    <row r="151" spans="1:13" s="79" customFormat="1" ht="29.25" customHeight="1" x14ac:dyDescent="0.25">
      <c r="A151" s="88">
        <v>128</v>
      </c>
      <c r="B151" s="118" t="s">
        <v>11</v>
      </c>
      <c r="C151" s="151" t="s">
        <v>190</v>
      </c>
      <c r="D151" s="20" t="s">
        <v>191</v>
      </c>
      <c r="E151" s="122" t="s">
        <v>192</v>
      </c>
      <c r="F151" s="142" t="s">
        <v>156</v>
      </c>
      <c r="G151" s="122"/>
      <c r="H151" s="104"/>
      <c r="I151" s="122"/>
      <c r="J151" s="7">
        <v>0.53900000000000003</v>
      </c>
      <c r="K151" s="104"/>
      <c r="L151" s="78"/>
      <c r="M151" s="38"/>
    </row>
    <row r="152" spans="1:13" s="79" customFormat="1" ht="29.25" customHeight="1" x14ac:dyDescent="0.25">
      <c r="A152" s="88">
        <v>129</v>
      </c>
      <c r="B152" s="118" t="s">
        <v>11</v>
      </c>
      <c r="C152" s="151" t="s">
        <v>190</v>
      </c>
      <c r="D152" s="20" t="s">
        <v>193</v>
      </c>
      <c r="E152" s="122" t="s">
        <v>192</v>
      </c>
      <c r="F152" s="143" t="s">
        <v>158</v>
      </c>
      <c r="G152" s="122"/>
      <c r="H152" s="104"/>
      <c r="I152" s="122"/>
      <c r="J152" s="7">
        <v>0.58199999999999996</v>
      </c>
      <c r="K152" s="104"/>
      <c r="L152" s="78"/>
      <c r="M152" s="38"/>
    </row>
    <row r="153" spans="1:13" s="79" customFormat="1" ht="29.25" customHeight="1" x14ac:dyDescent="0.25">
      <c r="A153" s="88">
        <v>130</v>
      </c>
      <c r="B153" s="118" t="s">
        <v>11</v>
      </c>
      <c r="C153" s="151" t="s">
        <v>190</v>
      </c>
      <c r="D153" s="20" t="s">
        <v>194</v>
      </c>
      <c r="E153" s="122" t="s">
        <v>192</v>
      </c>
      <c r="F153" s="143" t="s">
        <v>160</v>
      </c>
      <c r="G153" s="122"/>
      <c r="H153" s="104"/>
      <c r="I153" s="122"/>
      <c r="J153" s="7">
        <v>0.72699999999999998</v>
      </c>
      <c r="K153" s="104"/>
      <c r="L153" s="78"/>
      <c r="M153" s="38"/>
    </row>
    <row r="154" spans="1:13" s="79" customFormat="1" ht="29.25" customHeight="1" x14ac:dyDescent="0.25">
      <c r="A154" s="88">
        <v>131</v>
      </c>
      <c r="B154" s="118" t="s">
        <v>11</v>
      </c>
      <c r="C154" s="151" t="s">
        <v>195</v>
      </c>
      <c r="D154" s="20" t="s">
        <v>196</v>
      </c>
      <c r="E154" s="122" t="s">
        <v>197</v>
      </c>
      <c r="F154" s="142" t="s">
        <v>156</v>
      </c>
      <c r="G154" s="122"/>
      <c r="H154" s="104"/>
      <c r="I154" s="122"/>
      <c r="J154" s="7">
        <v>0.38800000000000001</v>
      </c>
      <c r="K154" s="104"/>
      <c r="L154" s="78"/>
      <c r="M154" s="38"/>
    </row>
    <row r="155" spans="1:13" s="79" customFormat="1" ht="29.25" customHeight="1" x14ac:dyDescent="0.25">
      <c r="A155" s="88">
        <v>132</v>
      </c>
      <c r="B155" s="118" t="s">
        <v>11</v>
      </c>
      <c r="C155" s="151" t="s">
        <v>195</v>
      </c>
      <c r="D155" s="20" t="s">
        <v>198</v>
      </c>
      <c r="E155" s="122" t="s">
        <v>197</v>
      </c>
      <c r="F155" s="143" t="s">
        <v>158</v>
      </c>
      <c r="G155" s="122"/>
      <c r="H155" s="104"/>
      <c r="I155" s="122"/>
      <c r="J155" s="7">
        <v>0.317</v>
      </c>
      <c r="K155" s="104"/>
      <c r="L155" s="78"/>
      <c r="M155" s="38"/>
    </row>
    <row r="156" spans="1:13" s="79" customFormat="1" ht="29.25" customHeight="1" x14ac:dyDescent="0.25">
      <c r="A156" s="88">
        <v>133</v>
      </c>
      <c r="B156" s="118" t="s">
        <v>11</v>
      </c>
      <c r="C156" s="151" t="s">
        <v>195</v>
      </c>
      <c r="D156" s="20" t="s">
        <v>199</v>
      </c>
      <c r="E156" s="122" t="s">
        <v>197</v>
      </c>
      <c r="F156" s="143" t="s">
        <v>160</v>
      </c>
      <c r="G156" s="122"/>
      <c r="H156" s="104"/>
      <c r="I156" s="122"/>
      <c r="J156" s="7">
        <v>0.24199999999999999</v>
      </c>
      <c r="K156" s="104"/>
      <c r="L156" s="78"/>
      <c r="M156" s="38"/>
    </row>
    <row r="157" spans="1:13" s="79" customFormat="1" ht="29.25" customHeight="1" x14ac:dyDescent="0.25">
      <c r="A157" s="88">
        <v>134</v>
      </c>
      <c r="B157" s="118" t="s">
        <v>11</v>
      </c>
      <c r="C157" s="151" t="s">
        <v>200</v>
      </c>
      <c r="D157" s="20" t="s">
        <v>201</v>
      </c>
      <c r="E157" s="122" t="s">
        <v>197</v>
      </c>
      <c r="F157" s="142" t="s">
        <v>156</v>
      </c>
      <c r="G157" s="122"/>
      <c r="H157" s="104"/>
      <c r="I157" s="122"/>
      <c r="J157" s="7">
        <v>0.40899999999999997</v>
      </c>
      <c r="K157" s="104"/>
      <c r="L157" s="78"/>
      <c r="M157" s="38"/>
    </row>
    <row r="158" spans="1:13" s="79" customFormat="1" ht="29.25" customHeight="1" x14ac:dyDescent="0.25">
      <c r="A158" s="88">
        <v>135</v>
      </c>
      <c r="B158" s="118" t="s">
        <v>11</v>
      </c>
      <c r="C158" s="151" t="s">
        <v>200</v>
      </c>
      <c r="D158" s="20" t="s">
        <v>202</v>
      </c>
      <c r="E158" s="122" t="s">
        <v>197</v>
      </c>
      <c r="F158" s="143" t="s">
        <v>158</v>
      </c>
      <c r="G158" s="122"/>
      <c r="H158" s="104"/>
      <c r="I158" s="122"/>
      <c r="J158" s="7">
        <v>0.94799999999999995</v>
      </c>
      <c r="K158" s="104"/>
      <c r="L158" s="78"/>
      <c r="M158" s="38"/>
    </row>
    <row r="159" spans="1:13" s="79" customFormat="1" ht="29.25" customHeight="1" x14ac:dyDescent="0.25">
      <c r="A159" s="88">
        <v>136</v>
      </c>
      <c r="B159" s="118" t="s">
        <v>11</v>
      </c>
      <c r="C159" s="151" t="s">
        <v>200</v>
      </c>
      <c r="D159" s="20" t="s">
        <v>203</v>
      </c>
      <c r="E159" s="122" t="s">
        <v>197</v>
      </c>
      <c r="F159" s="143" t="s">
        <v>160</v>
      </c>
      <c r="G159" s="122"/>
      <c r="H159" s="104"/>
      <c r="I159" s="122"/>
      <c r="J159" s="7">
        <v>0.59199999999999997</v>
      </c>
      <c r="K159" s="104"/>
      <c r="L159" s="78"/>
      <c r="M159" s="38"/>
    </row>
    <row r="160" spans="1:13" s="79" customFormat="1" ht="29.25" customHeight="1" x14ac:dyDescent="0.25">
      <c r="A160" s="88">
        <v>137</v>
      </c>
      <c r="B160" s="118" t="s">
        <v>11</v>
      </c>
      <c r="C160" s="151" t="s">
        <v>200</v>
      </c>
      <c r="D160" s="20" t="s">
        <v>204</v>
      </c>
      <c r="E160" s="122" t="s">
        <v>197</v>
      </c>
      <c r="F160" s="142" t="s">
        <v>156</v>
      </c>
      <c r="G160" s="122"/>
      <c r="H160" s="104"/>
      <c r="I160" s="122"/>
      <c r="J160" s="7">
        <v>0.64800000000000002</v>
      </c>
      <c r="K160" s="104"/>
      <c r="L160" s="78"/>
      <c r="M160" s="38"/>
    </row>
    <row r="161" spans="1:23" s="11" customFormat="1" ht="14.25" x14ac:dyDescent="0.2">
      <c r="A161" s="170" t="s">
        <v>151</v>
      </c>
      <c r="B161" s="171"/>
      <c r="C161" s="171"/>
      <c r="D161" s="171"/>
      <c r="E161" s="171"/>
      <c r="F161" s="171"/>
      <c r="G161" s="24"/>
      <c r="H161" s="9">
        <f>SUM(H127:H160)</f>
        <v>0</v>
      </c>
      <c r="I161" s="9">
        <f t="shared" ref="I161:M161" si="9">SUM(I127:I160)</f>
        <v>3.5019999999999998</v>
      </c>
      <c r="J161" s="9">
        <f t="shared" si="9"/>
        <v>16.015000000000004</v>
      </c>
      <c r="K161" s="9">
        <f t="shared" si="9"/>
        <v>0</v>
      </c>
      <c r="L161" s="9">
        <f t="shared" si="9"/>
        <v>0</v>
      </c>
      <c r="M161" s="8">
        <f t="shared" si="9"/>
        <v>4</v>
      </c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ht="30" x14ac:dyDescent="0.25">
      <c r="A162" s="88">
        <v>138</v>
      </c>
      <c r="B162" s="26" t="s">
        <v>12</v>
      </c>
      <c r="C162" s="145" t="s">
        <v>215</v>
      </c>
      <c r="D162" s="83" t="s">
        <v>216</v>
      </c>
      <c r="E162" s="87" t="s">
        <v>217</v>
      </c>
      <c r="F162" s="84" t="s">
        <v>46</v>
      </c>
      <c r="G162" s="88"/>
      <c r="H162" s="88"/>
      <c r="I162" s="26">
        <v>0.3</v>
      </c>
      <c r="J162" s="26"/>
      <c r="K162" s="26">
        <v>0.15</v>
      </c>
      <c r="L162" s="26"/>
      <c r="M162" s="26"/>
    </row>
    <row r="163" spans="1:23" ht="33" customHeight="1" x14ac:dyDescent="0.25">
      <c r="A163" s="88">
        <v>139</v>
      </c>
      <c r="B163" s="26" t="s">
        <v>12</v>
      </c>
      <c r="C163" s="145" t="s">
        <v>215</v>
      </c>
      <c r="D163" s="85" t="s">
        <v>226</v>
      </c>
      <c r="E163" s="83" t="s">
        <v>218</v>
      </c>
      <c r="F163" s="84" t="s">
        <v>46</v>
      </c>
      <c r="G163" s="88"/>
      <c r="H163" s="88"/>
      <c r="I163" s="26"/>
      <c r="J163" s="71">
        <v>0.3</v>
      </c>
      <c r="K163" s="26"/>
      <c r="L163" s="26"/>
      <c r="M163" s="26"/>
    </row>
    <row r="164" spans="1:23" ht="29.25" customHeight="1" x14ac:dyDescent="0.25">
      <c r="A164" s="88">
        <v>140</v>
      </c>
      <c r="B164" s="26" t="s">
        <v>12</v>
      </c>
      <c r="C164" s="173" t="s">
        <v>215</v>
      </c>
      <c r="D164" s="175" t="s">
        <v>230</v>
      </c>
      <c r="E164" s="83" t="s">
        <v>219</v>
      </c>
      <c r="F164" s="177" t="s">
        <v>47</v>
      </c>
      <c r="G164" s="88"/>
      <c r="H164" s="88"/>
      <c r="I164" s="26"/>
      <c r="J164" s="172">
        <v>0.8</v>
      </c>
      <c r="K164" s="26"/>
      <c r="L164" s="26"/>
      <c r="M164" s="26"/>
    </row>
    <row r="165" spans="1:23" ht="29.25" customHeight="1" x14ac:dyDescent="0.25">
      <c r="A165" s="88">
        <v>141</v>
      </c>
      <c r="B165" s="26" t="s">
        <v>12</v>
      </c>
      <c r="C165" s="174"/>
      <c r="D165" s="176"/>
      <c r="E165" s="83" t="s">
        <v>220</v>
      </c>
      <c r="F165" s="178"/>
      <c r="G165" s="88"/>
      <c r="H165" s="88"/>
      <c r="I165" s="26"/>
      <c r="J165" s="172"/>
      <c r="K165" s="26"/>
      <c r="L165" s="26"/>
      <c r="M165" s="26"/>
    </row>
    <row r="166" spans="1:23" ht="28.5" customHeight="1" x14ac:dyDescent="0.25">
      <c r="A166" s="88">
        <v>142</v>
      </c>
      <c r="B166" s="26" t="s">
        <v>12</v>
      </c>
      <c r="C166" s="145" t="s">
        <v>215</v>
      </c>
      <c r="D166" s="86" t="s">
        <v>227</v>
      </c>
      <c r="E166" s="87" t="s">
        <v>221</v>
      </c>
      <c r="F166" s="84" t="s">
        <v>48</v>
      </c>
      <c r="G166" s="88"/>
      <c r="H166" s="88"/>
      <c r="I166" s="26"/>
      <c r="J166" s="26">
        <v>0.5</v>
      </c>
      <c r="K166" s="26"/>
      <c r="L166" s="26"/>
      <c r="M166" s="26"/>
    </row>
    <row r="167" spans="1:23" ht="30" x14ac:dyDescent="0.25">
      <c r="A167" s="88">
        <v>143</v>
      </c>
      <c r="B167" s="26" t="s">
        <v>12</v>
      </c>
      <c r="C167" s="145" t="s">
        <v>229</v>
      </c>
      <c r="D167" s="85" t="s">
        <v>228</v>
      </c>
      <c r="E167" s="83" t="s">
        <v>222</v>
      </c>
      <c r="F167" s="84" t="s">
        <v>48</v>
      </c>
      <c r="G167" s="88"/>
      <c r="H167" s="88"/>
      <c r="I167" s="26"/>
      <c r="J167" s="26">
        <v>0.3</v>
      </c>
      <c r="K167" s="26"/>
      <c r="L167" s="26"/>
      <c r="M167" s="26"/>
    </row>
    <row r="168" spans="1:23" ht="30" x14ac:dyDescent="0.25">
      <c r="A168" s="88">
        <v>144</v>
      </c>
      <c r="B168" s="26" t="s">
        <v>12</v>
      </c>
      <c r="C168" s="173" t="s">
        <v>223</v>
      </c>
      <c r="D168" s="175" t="s">
        <v>231</v>
      </c>
      <c r="E168" s="87" t="s">
        <v>224</v>
      </c>
      <c r="F168" s="177" t="s">
        <v>49</v>
      </c>
      <c r="G168" s="88"/>
      <c r="H168" s="88"/>
      <c r="I168" s="26"/>
      <c r="J168" s="172">
        <v>1.7</v>
      </c>
      <c r="K168" s="26"/>
      <c r="L168" s="26"/>
      <c r="M168" s="26"/>
    </row>
    <row r="169" spans="1:23" ht="30" x14ac:dyDescent="0.25">
      <c r="A169" s="88">
        <v>145</v>
      </c>
      <c r="B169" s="26" t="s">
        <v>12</v>
      </c>
      <c r="C169" s="174"/>
      <c r="D169" s="176"/>
      <c r="E169" s="87" t="s">
        <v>225</v>
      </c>
      <c r="F169" s="178"/>
      <c r="G169" s="88"/>
      <c r="H169" s="88"/>
      <c r="I169" s="26"/>
      <c r="J169" s="172"/>
      <c r="K169" s="26"/>
      <c r="L169" s="26"/>
      <c r="M169" s="26"/>
    </row>
    <row r="170" spans="1:23" s="11" customFormat="1" x14ac:dyDescent="0.2">
      <c r="A170" s="170" t="s">
        <v>232</v>
      </c>
      <c r="B170" s="171"/>
      <c r="C170" s="171"/>
      <c r="D170" s="171"/>
      <c r="E170" s="171"/>
      <c r="F170" s="171"/>
      <c r="G170" s="24"/>
      <c r="H170" s="9">
        <v>0</v>
      </c>
      <c r="I170" s="9">
        <f>SUM(I162:I169)</f>
        <v>0.3</v>
      </c>
      <c r="J170" s="9">
        <f>SUM(J162:J169)</f>
        <v>3.6</v>
      </c>
      <c r="K170" s="9">
        <f>SUM(K162:K169)</f>
        <v>0.15</v>
      </c>
      <c r="L170" s="9">
        <v>0</v>
      </c>
      <c r="M170" s="113">
        <v>0</v>
      </c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 s="91" customFormat="1" ht="21.75" customHeight="1" x14ac:dyDescent="0.25">
      <c r="A171" s="168" t="s">
        <v>233</v>
      </c>
      <c r="B171" s="169"/>
      <c r="C171" s="169"/>
      <c r="D171" s="169"/>
      <c r="E171" s="169"/>
      <c r="F171" s="169"/>
      <c r="G171" s="93">
        <f t="shared" ref="G171:M171" si="10">G170+G161+G126+G114+G110+G96+G92+G85+G75+G43+G29+G22</f>
        <v>0</v>
      </c>
      <c r="H171" s="93">
        <f t="shared" si="10"/>
        <v>1.7</v>
      </c>
      <c r="I171" s="93">
        <f t="shared" si="10"/>
        <v>9.6180000000000003</v>
      </c>
      <c r="J171" s="93">
        <f t="shared" si="10"/>
        <v>63.031420000000011</v>
      </c>
      <c r="K171" s="93">
        <f t="shared" si="10"/>
        <v>0.95000000000000007</v>
      </c>
      <c r="L171" s="93">
        <f t="shared" si="10"/>
        <v>0.09</v>
      </c>
      <c r="M171" s="92">
        <f t="shared" si="10"/>
        <v>37</v>
      </c>
      <c r="N171" s="90"/>
      <c r="O171" s="90"/>
      <c r="P171" s="90"/>
      <c r="Q171" s="90"/>
      <c r="R171" s="90"/>
      <c r="S171" s="90"/>
      <c r="T171" s="90"/>
      <c r="U171" s="90"/>
      <c r="V171" s="90"/>
      <c r="W171" s="90"/>
    </row>
  </sheetData>
  <mergeCells count="38">
    <mergeCell ref="C11:C12"/>
    <mergeCell ref="D11:D12"/>
    <mergeCell ref="E11:E12"/>
    <mergeCell ref="G11:M11"/>
    <mergeCell ref="A96:F96"/>
    <mergeCell ref="A85:F85"/>
    <mergeCell ref="A92:F92"/>
    <mergeCell ref="J4:M4"/>
    <mergeCell ref="A1:C1"/>
    <mergeCell ref="K1:M1"/>
    <mergeCell ref="A2:C3"/>
    <mergeCell ref="K2:M2"/>
    <mergeCell ref="J3:M3"/>
    <mergeCell ref="J5:M5"/>
    <mergeCell ref="K6:M6"/>
    <mergeCell ref="A126:F126"/>
    <mergeCell ref="A161:F161"/>
    <mergeCell ref="A114:F114"/>
    <mergeCell ref="A110:F110"/>
    <mergeCell ref="B9:M9"/>
    <mergeCell ref="B8:M8"/>
    <mergeCell ref="F11:F12"/>
    <mergeCell ref="A43:G43"/>
    <mergeCell ref="A75:F75"/>
    <mergeCell ref="A22:F22"/>
    <mergeCell ref="A29:F29"/>
    <mergeCell ref="A11:A12"/>
    <mergeCell ref="B11:B12"/>
    <mergeCell ref="A171:F171"/>
    <mergeCell ref="A170:F170"/>
    <mergeCell ref="J164:J165"/>
    <mergeCell ref="J168:J169"/>
    <mergeCell ref="C164:C165"/>
    <mergeCell ref="D164:D165"/>
    <mergeCell ref="F164:F165"/>
    <mergeCell ref="C168:C169"/>
    <mergeCell ref="D168:D169"/>
    <mergeCell ref="F168:F169"/>
  </mergeCells>
  <dataValidations count="2">
    <dataValidation type="textLength" allowBlank="1" showInputMessage="1" showErrorMessage="1" error="Аббревиатура филиала только 3 (АЭС) или 4 (УОЭС) буквы" sqref="B43">
      <formula1>3</formula1>
      <formula2>4</formula2>
    </dataValidation>
    <dataValidation type="decimal" operator="greaterThanOrEqual" allowBlank="1" showInputMessage="1" showErrorMessage="1" error="Значение только &gt;=0" sqref="J14:J20 J48:J49 I44:J4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9"/>
  <sheetViews>
    <sheetView zoomScale="80" zoomScaleNormal="80" workbookViewId="0">
      <selection activeCell="Y15" sqref="Y15"/>
    </sheetView>
  </sheetViews>
  <sheetFormatPr defaultRowHeight="15" x14ac:dyDescent="0.25"/>
  <cols>
    <col min="1" max="1" width="5" style="158" customWidth="1"/>
    <col min="2" max="2" width="9.85546875" style="158" customWidth="1"/>
    <col min="3" max="3" width="16.85546875" style="158" customWidth="1"/>
    <col min="4" max="4" width="34.42578125" style="158" customWidth="1"/>
    <col min="5" max="5" width="16.7109375" style="158" customWidth="1"/>
    <col min="6" max="6" width="13.28515625" style="158" customWidth="1"/>
    <col min="7" max="18" width="6.85546875" style="158" customWidth="1"/>
    <col min="19" max="16384" width="9.140625" style="158"/>
  </cols>
  <sheetData>
    <row r="1" spans="1:22" s="50" customFormat="1" x14ac:dyDescent="0.25">
      <c r="A1" s="184" t="s">
        <v>13</v>
      </c>
      <c r="B1" s="184"/>
      <c r="C1" s="184"/>
      <c r="E1" s="51"/>
      <c r="F1" s="51"/>
      <c r="G1" s="51"/>
      <c r="H1" s="51"/>
      <c r="I1" s="51"/>
      <c r="N1" s="166"/>
      <c r="O1" s="166"/>
      <c r="P1" s="166" t="s">
        <v>14</v>
      </c>
    </row>
    <row r="2" spans="1:22" s="50" customFormat="1" x14ac:dyDescent="0.25">
      <c r="A2" s="185" t="s">
        <v>15</v>
      </c>
      <c r="B2" s="185"/>
      <c r="C2" s="185"/>
      <c r="E2" s="53"/>
      <c r="F2" s="53"/>
      <c r="G2" s="53"/>
      <c r="H2" s="53"/>
      <c r="I2" s="51"/>
      <c r="N2" s="166"/>
      <c r="O2" s="166"/>
      <c r="P2" s="166" t="s">
        <v>16</v>
      </c>
    </row>
    <row r="3" spans="1:22" s="50" customFormat="1" x14ac:dyDescent="0.25">
      <c r="A3" s="185"/>
      <c r="B3" s="185"/>
      <c r="C3" s="185"/>
      <c r="E3" s="53"/>
      <c r="F3" s="53"/>
      <c r="G3" s="53"/>
      <c r="H3" s="53"/>
      <c r="I3" s="53"/>
      <c r="N3" s="166"/>
      <c r="O3" s="166"/>
      <c r="P3" s="166" t="s">
        <v>17</v>
      </c>
    </row>
    <row r="4" spans="1:22" s="50" customFormat="1" x14ac:dyDescent="0.25">
      <c r="A4" s="54"/>
      <c r="B4" s="55"/>
      <c r="C4" s="116"/>
      <c r="E4" s="53"/>
      <c r="F4" s="53"/>
      <c r="G4" s="53"/>
      <c r="H4" s="53"/>
      <c r="I4" s="51"/>
      <c r="N4" s="166"/>
      <c r="O4" s="166"/>
      <c r="P4" s="166"/>
    </row>
    <row r="5" spans="1:22" s="57" customFormat="1" x14ac:dyDescent="0.25">
      <c r="A5" s="56" t="s">
        <v>377</v>
      </c>
      <c r="B5" s="55"/>
      <c r="C5" s="116"/>
      <c r="E5" s="51"/>
      <c r="F5" s="51"/>
      <c r="G5" s="51"/>
      <c r="H5" s="51"/>
      <c r="I5" s="152"/>
      <c r="N5" s="167"/>
      <c r="O5" s="167"/>
      <c r="P5" s="167" t="s">
        <v>378</v>
      </c>
    </row>
    <row r="6" spans="1:22" s="57" customFormat="1" x14ac:dyDescent="0.25">
      <c r="A6" s="59" t="s">
        <v>18</v>
      </c>
      <c r="B6" s="55"/>
      <c r="C6" s="116"/>
      <c r="E6" s="51"/>
      <c r="F6" s="51"/>
      <c r="G6" s="51"/>
      <c r="H6" s="51"/>
      <c r="I6" s="152"/>
      <c r="M6" s="167" t="s">
        <v>19</v>
      </c>
      <c r="N6" s="167"/>
      <c r="O6" s="167"/>
      <c r="P6" s="167"/>
    </row>
    <row r="8" spans="1:22" s="1" customFormat="1" ht="14.25" x14ac:dyDescent="0.25">
      <c r="A8" s="190" t="s">
        <v>35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</row>
    <row r="9" spans="1:22" s="1" customFormat="1" ht="14.25" x14ac:dyDescent="0.25">
      <c r="A9" s="191" t="s">
        <v>36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</row>
    <row r="10" spans="1:22" s="1" customFormat="1" ht="14.25" customHeight="1" x14ac:dyDescent="0.25">
      <c r="A10" s="191" t="s">
        <v>37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V10" s="157"/>
    </row>
    <row r="11" spans="1:22" ht="14.25" customHeight="1" x14ac:dyDescent="0.25"/>
    <row r="12" spans="1:22" s="1" customFormat="1" ht="20.25" customHeight="1" x14ac:dyDescent="0.25">
      <c r="A12" s="192" t="s">
        <v>38</v>
      </c>
      <c r="B12" s="193" t="s">
        <v>0</v>
      </c>
      <c r="C12" s="189" t="s">
        <v>23</v>
      </c>
      <c r="D12" s="189" t="s">
        <v>24</v>
      </c>
      <c r="E12" s="189" t="s">
        <v>39</v>
      </c>
      <c r="F12" s="189" t="s">
        <v>40</v>
      </c>
      <c r="G12" s="189" t="s">
        <v>41</v>
      </c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</row>
    <row r="13" spans="1:22" s="1" customFormat="1" ht="20.25" customHeight="1" x14ac:dyDescent="0.25">
      <c r="A13" s="192"/>
      <c r="B13" s="194"/>
      <c r="C13" s="189"/>
      <c r="D13" s="189"/>
      <c r="E13" s="189"/>
      <c r="F13" s="189"/>
      <c r="G13" s="147" t="s">
        <v>42</v>
      </c>
      <c r="H13" s="147" t="s">
        <v>43</v>
      </c>
      <c r="I13" s="147" t="s">
        <v>44</v>
      </c>
      <c r="J13" s="147" t="s">
        <v>45</v>
      </c>
      <c r="K13" s="147" t="s">
        <v>46</v>
      </c>
      <c r="L13" s="147" t="s">
        <v>47</v>
      </c>
      <c r="M13" s="147" t="s">
        <v>48</v>
      </c>
      <c r="N13" s="147" t="s">
        <v>49</v>
      </c>
      <c r="O13" s="147" t="s">
        <v>50</v>
      </c>
      <c r="P13" s="147" t="s">
        <v>51</v>
      </c>
      <c r="Q13" s="147" t="s">
        <v>52</v>
      </c>
      <c r="R13" s="147" t="s">
        <v>53</v>
      </c>
    </row>
    <row r="14" spans="1:22" s="1" customFormat="1" ht="9.75" customHeight="1" x14ac:dyDescent="0.25">
      <c r="A14" s="159">
        <v>1</v>
      </c>
      <c r="B14" s="160">
        <v>2</v>
      </c>
      <c r="C14" s="160">
        <v>3</v>
      </c>
      <c r="D14" s="160">
        <v>4</v>
      </c>
      <c r="E14" s="160">
        <v>5</v>
      </c>
      <c r="F14" s="160">
        <v>6</v>
      </c>
      <c r="G14" s="160">
        <v>7</v>
      </c>
      <c r="H14" s="160">
        <v>8</v>
      </c>
      <c r="I14" s="160">
        <v>9</v>
      </c>
      <c r="J14" s="160">
        <v>10</v>
      </c>
      <c r="K14" s="160">
        <v>11</v>
      </c>
      <c r="L14" s="160">
        <v>12</v>
      </c>
      <c r="M14" s="159">
        <v>13</v>
      </c>
      <c r="N14" s="159">
        <v>14</v>
      </c>
      <c r="O14" s="159">
        <v>15</v>
      </c>
      <c r="P14" s="159">
        <v>16</v>
      </c>
      <c r="Q14" s="159">
        <v>17</v>
      </c>
      <c r="R14" s="159">
        <v>18</v>
      </c>
    </row>
    <row r="15" spans="1:22" ht="30" x14ac:dyDescent="0.25">
      <c r="A15" s="148">
        <v>1</v>
      </c>
      <c r="B15" s="31" t="s">
        <v>1</v>
      </c>
      <c r="C15" s="67" t="s">
        <v>234</v>
      </c>
      <c r="D15" s="94" t="s">
        <v>235</v>
      </c>
      <c r="E15" s="100" t="s">
        <v>236</v>
      </c>
      <c r="F15" s="161" t="s">
        <v>71</v>
      </c>
      <c r="G15" s="162"/>
      <c r="H15" s="162"/>
      <c r="I15" s="162"/>
      <c r="J15" s="162"/>
      <c r="K15" s="163"/>
      <c r="L15" s="162"/>
      <c r="M15" s="162"/>
      <c r="N15" s="162"/>
      <c r="O15" s="162"/>
      <c r="P15" s="162"/>
      <c r="Q15" s="162"/>
      <c r="R15" s="162"/>
    </row>
    <row r="16" spans="1:22" ht="30" x14ac:dyDescent="0.25">
      <c r="A16" s="148">
        <v>2</v>
      </c>
      <c r="B16" s="31" t="s">
        <v>1</v>
      </c>
      <c r="C16" s="67" t="s">
        <v>234</v>
      </c>
      <c r="D16" s="94" t="s">
        <v>237</v>
      </c>
      <c r="E16" s="100" t="s">
        <v>238</v>
      </c>
      <c r="F16" s="161" t="s">
        <v>71</v>
      </c>
      <c r="G16" s="162"/>
      <c r="H16" s="162"/>
      <c r="I16" s="162"/>
      <c r="J16" s="162"/>
      <c r="K16" s="163"/>
      <c r="L16" s="162"/>
      <c r="M16" s="162"/>
      <c r="N16" s="162"/>
      <c r="O16" s="162"/>
      <c r="P16" s="162"/>
      <c r="Q16" s="162"/>
      <c r="R16" s="162"/>
    </row>
    <row r="17" spans="1:18" ht="30" x14ac:dyDescent="0.25">
      <c r="A17" s="148">
        <v>3</v>
      </c>
      <c r="B17" s="31" t="s">
        <v>1</v>
      </c>
      <c r="C17" s="67" t="s">
        <v>234</v>
      </c>
      <c r="D17" s="94" t="s">
        <v>239</v>
      </c>
      <c r="E17" s="100" t="s">
        <v>240</v>
      </c>
      <c r="F17" s="161" t="s">
        <v>71</v>
      </c>
      <c r="G17" s="162"/>
      <c r="H17" s="162"/>
      <c r="I17" s="162"/>
      <c r="J17" s="162"/>
      <c r="K17" s="163"/>
      <c r="L17" s="162"/>
      <c r="M17" s="162"/>
      <c r="N17" s="162"/>
      <c r="O17" s="162"/>
      <c r="P17" s="162"/>
      <c r="Q17" s="162"/>
      <c r="R17" s="162"/>
    </row>
    <row r="18" spans="1:18" ht="30" x14ac:dyDescent="0.25">
      <c r="A18" s="148">
        <v>4</v>
      </c>
      <c r="B18" s="31" t="s">
        <v>1</v>
      </c>
      <c r="C18" s="67" t="s">
        <v>234</v>
      </c>
      <c r="D18" s="94" t="s">
        <v>241</v>
      </c>
      <c r="E18" s="100" t="s">
        <v>242</v>
      </c>
      <c r="F18" s="161" t="s">
        <v>71</v>
      </c>
      <c r="G18" s="162"/>
      <c r="H18" s="162"/>
      <c r="I18" s="162"/>
      <c r="J18" s="162"/>
      <c r="K18" s="162"/>
      <c r="L18" s="163"/>
      <c r="M18" s="162"/>
      <c r="N18" s="162"/>
      <c r="O18" s="162"/>
      <c r="P18" s="162"/>
      <c r="Q18" s="162"/>
      <c r="R18" s="162"/>
    </row>
    <row r="19" spans="1:18" ht="30" x14ac:dyDescent="0.25">
      <c r="A19" s="148">
        <v>5</v>
      </c>
      <c r="B19" s="31" t="s">
        <v>1</v>
      </c>
      <c r="C19" s="67" t="s">
        <v>243</v>
      </c>
      <c r="D19" s="94" t="s">
        <v>244</v>
      </c>
      <c r="E19" s="100" t="s">
        <v>245</v>
      </c>
      <c r="F19" s="161" t="s">
        <v>71</v>
      </c>
      <c r="G19" s="162"/>
      <c r="H19" s="162"/>
      <c r="I19" s="162"/>
      <c r="J19" s="162"/>
      <c r="K19" s="162"/>
      <c r="L19" s="162"/>
      <c r="M19" s="163"/>
      <c r="N19" s="162"/>
      <c r="O19" s="162"/>
      <c r="P19" s="162"/>
      <c r="Q19" s="162"/>
      <c r="R19" s="162"/>
    </row>
    <row r="20" spans="1:18" ht="30" x14ac:dyDescent="0.25">
      <c r="A20" s="148">
        <v>6</v>
      </c>
      <c r="B20" s="31" t="s">
        <v>1</v>
      </c>
      <c r="C20" s="67" t="s">
        <v>246</v>
      </c>
      <c r="D20" s="94" t="s">
        <v>247</v>
      </c>
      <c r="E20" s="100" t="s">
        <v>245</v>
      </c>
      <c r="F20" s="161" t="s">
        <v>71</v>
      </c>
      <c r="G20" s="162"/>
      <c r="H20" s="162"/>
      <c r="I20" s="162"/>
      <c r="J20" s="162"/>
      <c r="K20" s="162"/>
      <c r="L20" s="162"/>
      <c r="M20" s="162"/>
      <c r="N20" s="163"/>
      <c r="O20" s="162"/>
      <c r="P20" s="162"/>
      <c r="Q20" s="162"/>
      <c r="R20" s="162"/>
    </row>
    <row r="21" spans="1:18" ht="30" x14ac:dyDescent="0.25">
      <c r="A21" s="148">
        <v>7</v>
      </c>
      <c r="B21" s="31" t="s">
        <v>1</v>
      </c>
      <c r="C21" s="67" t="s">
        <v>248</v>
      </c>
      <c r="D21" s="94" t="s">
        <v>249</v>
      </c>
      <c r="E21" s="100" t="s">
        <v>245</v>
      </c>
      <c r="F21" s="161" t="s">
        <v>71</v>
      </c>
      <c r="G21" s="162"/>
      <c r="H21" s="162"/>
      <c r="I21" s="162"/>
      <c r="J21" s="162"/>
      <c r="K21" s="163"/>
      <c r="L21" s="162"/>
      <c r="M21" s="162"/>
      <c r="N21" s="162"/>
      <c r="O21" s="162"/>
      <c r="P21" s="162"/>
      <c r="Q21" s="162"/>
      <c r="R21" s="162"/>
    </row>
    <row r="22" spans="1:18" ht="60" x14ac:dyDescent="0.25">
      <c r="A22" s="148">
        <v>8</v>
      </c>
      <c r="B22" s="31" t="s">
        <v>1</v>
      </c>
      <c r="C22" s="115" t="s">
        <v>250</v>
      </c>
      <c r="D22" s="99" t="s">
        <v>251</v>
      </c>
      <c r="E22" s="78"/>
      <c r="F22" s="161" t="s">
        <v>71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</row>
    <row r="23" spans="1:18" ht="25.5" x14ac:dyDescent="0.25">
      <c r="A23" s="148">
        <v>9</v>
      </c>
      <c r="B23" s="151" t="s">
        <v>2</v>
      </c>
      <c r="C23" s="3" t="s">
        <v>54</v>
      </c>
      <c r="D23" s="4" t="s">
        <v>55</v>
      </c>
      <c r="E23" s="5" t="s">
        <v>56</v>
      </c>
      <c r="F23" s="161" t="s">
        <v>71</v>
      </c>
      <c r="G23" s="162"/>
      <c r="H23" s="162"/>
      <c r="I23" s="162"/>
      <c r="J23" s="163"/>
      <c r="K23" s="162"/>
      <c r="L23" s="162"/>
      <c r="M23" s="162"/>
      <c r="N23" s="162"/>
      <c r="O23" s="162"/>
      <c r="P23" s="162"/>
      <c r="Q23" s="162"/>
      <c r="R23" s="162"/>
    </row>
    <row r="24" spans="1:18" ht="25.5" x14ac:dyDescent="0.25">
      <c r="A24" s="148">
        <v>10</v>
      </c>
      <c r="B24" s="151" t="s">
        <v>2</v>
      </c>
      <c r="C24" s="3" t="s">
        <v>54</v>
      </c>
      <c r="D24" s="4" t="s">
        <v>57</v>
      </c>
      <c r="E24" s="5" t="s">
        <v>58</v>
      </c>
      <c r="F24" s="161" t="s">
        <v>71</v>
      </c>
      <c r="G24" s="162"/>
      <c r="H24" s="162"/>
      <c r="I24" s="162"/>
      <c r="J24" s="162"/>
      <c r="K24" s="163"/>
      <c r="L24" s="162"/>
      <c r="M24" s="162"/>
      <c r="N24" s="162"/>
      <c r="O24" s="162"/>
      <c r="P24" s="162"/>
      <c r="Q24" s="162"/>
      <c r="R24" s="162"/>
    </row>
    <row r="25" spans="1:18" ht="38.25" x14ac:dyDescent="0.25">
      <c r="A25" s="148">
        <v>11</v>
      </c>
      <c r="B25" s="151" t="s">
        <v>2</v>
      </c>
      <c r="C25" s="6" t="s">
        <v>59</v>
      </c>
      <c r="D25" s="4" t="s">
        <v>60</v>
      </c>
      <c r="E25" s="5" t="s">
        <v>61</v>
      </c>
      <c r="F25" s="161" t="s">
        <v>71</v>
      </c>
      <c r="G25" s="162"/>
      <c r="H25" s="162"/>
      <c r="I25" s="162"/>
      <c r="J25" s="162"/>
      <c r="K25" s="162"/>
      <c r="L25" s="163"/>
      <c r="M25" s="162"/>
      <c r="N25" s="162"/>
      <c r="O25" s="162"/>
      <c r="P25" s="162"/>
      <c r="Q25" s="162"/>
      <c r="R25" s="162"/>
    </row>
    <row r="26" spans="1:18" ht="33.75" customHeight="1" x14ac:dyDescent="0.25">
      <c r="A26" s="148">
        <v>12</v>
      </c>
      <c r="B26" s="151" t="s">
        <v>2</v>
      </c>
      <c r="C26" s="3" t="s">
        <v>62</v>
      </c>
      <c r="D26" s="4" t="s">
        <v>63</v>
      </c>
      <c r="E26" s="5" t="s">
        <v>64</v>
      </c>
      <c r="F26" s="161" t="s">
        <v>71</v>
      </c>
      <c r="G26" s="162"/>
      <c r="H26" s="162"/>
      <c r="I26" s="162"/>
      <c r="J26" s="162"/>
      <c r="K26" s="162"/>
      <c r="L26" s="162"/>
      <c r="M26" s="163"/>
      <c r="N26" s="162"/>
      <c r="O26" s="162"/>
      <c r="P26" s="162"/>
      <c r="Q26" s="162"/>
      <c r="R26" s="162"/>
    </row>
    <row r="27" spans="1:18" ht="33.75" customHeight="1" x14ac:dyDescent="0.25">
      <c r="A27" s="148">
        <v>13</v>
      </c>
      <c r="B27" s="151" t="s">
        <v>2</v>
      </c>
      <c r="C27" s="6" t="s">
        <v>59</v>
      </c>
      <c r="D27" s="4" t="s">
        <v>65</v>
      </c>
      <c r="E27" s="5" t="s">
        <v>66</v>
      </c>
      <c r="F27" s="161" t="s">
        <v>71</v>
      </c>
      <c r="G27" s="162"/>
      <c r="H27" s="162"/>
      <c r="I27" s="162"/>
      <c r="J27" s="162"/>
      <c r="K27" s="162"/>
      <c r="L27" s="162"/>
      <c r="M27" s="162"/>
      <c r="N27" s="163"/>
      <c r="O27" s="162"/>
      <c r="P27" s="162"/>
      <c r="Q27" s="162"/>
      <c r="R27" s="162"/>
    </row>
    <row r="28" spans="1:18" ht="25.5" x14ac:dyDescent="0.25">
      <c r="A28" s="148">
        <v>14</v>
      </c>
      <c r="B28" s="151" t="s">
        <v>2</v>
      </c>
      <c r="C28" s="6" t="s">
        <v>67</v>
      </c>
      <c r="D28" s="4" t="s">
        <v>68</v>
      </c>
      <c r="E28" s="5" t="s">
        <v>69</v>
      </c>
      <c r="F28" s="161" t="s">
        <v>71</v>
      </c>
      <c r="G28" s="162"/>
      <c r="H28" s="162"/>
      <c r="I28" s="162"/>
      <c r="J28" s="162"/>
      <c r="K28" s="162"/>
      <c r="L28" s="162"/>
      <c r="M28" s="162"/>
      <c r="N28" s="162"/>
      <c r="O28" s="163"/>
      <c r="P28" s="162"/>
      <c r="Q28" s="162"/>
      <c r="R28" s="162"/>
    </row>
    <row r="29" spans="1:18" ht="25.5" x14ac:dyDescent="0.25">
      <c r="A29" s="148">
        <v>15</v>
      </c>
      <c r="B29" s="148" t="s">
        <v>3</v>
      </c>
      <c r="C29" s="35" t="s">
        <v>311</v>
      </c>
      <c r="D29" s="153" t="s">
        <v>312</v>
      </c>
      <c r="E29" s="112" t="s">
        <v>313</v>
      </c>
      <c r="F29" s="161" t="s">
        <v>71</v>
      </c>
      <c r="G29" s="162"/>
      <c r="H29" s="162"/>
      <c r="I29" s="162"/>
      <c r="J29" s="162"/>
      <c r="K29" s="163"/>
      <c r="L29" s="162"/>
      <c r="M29" s="162"/>
      <c r="N29" s="162"/>
      <c r="O29" s="162"/>
      <c r="P29" s="162"/>
      <c r="Q29" s="162"/>
      <c r="R29" s="162"/>
    </row>
    <row r="30" spans="1:18" ht="25.5" x14ac:dyDescent="0.25">
      <c r="A30" s="148">
        <v>16</v>
      </c>
      <c r="B30" s="148" t="s">
        <v>3</v>
      </c>
      <c r="C30" s="35" t="s">
        <v>311</v>
      </c>
      <c r="D30" s="153" t="s">
        <v>314</v>
      </c>
      <c r="E30" s="112" t="s">
        <v>315</v>
      </c>
      <c r="F30" s="161" t="s">
        <v>71</v>
      </c>
      <c r="G30" s="162"/>
      <c r="H30" s="162"/>
      <c r="I30" s="162"/>
      <c r="J30" s="162"/>
      <c r="K30" s="162"/>
      <c r="L30" s="163"/>
      <c r="M30" s="162"/>
      <c r="N30" s="162"/>
      <c r="O30" s="162"/>
      <c r="P30" s="162"/>
      <c r="Q30" s="162"/>
      <c r="R30" s="162"/>
    </row>
    <row r="31" spans="1:18" ht="25.5" x14ac:dyDescent="0.25">
      <c r="A31" s="148">
        <v>17</v>
      </c>
      <c r="B31" s="148" t="s">
        <v>3</v>
      </c>
      <c r="C31" s="35" t="s">
        <v>311</v>
      </c>
      <c r="D31" s="153" t="s">
        <v>316</v>
      </c>
      <c r="E31" s="112" t="s">
        <v>317</v>
      </c>
      <c r="F31" s="161" t="s">
        <v>71</v>
      </c>
      <c r="G31" s="162"/>
      <c r="H31" s="162"/>
      <c r="I31" s="162"/>
      <c r="J31" s="162"/>
      <c r="K31" s="162"/>
      <c r="L31" s="163"/>
      <c r="M31" s="163"/>
      <c r="N31" s="162"/>
      <c r="O31" s="162"/>
      <c r="P31" s="162"/>
      <c r="Q31" s="162"/>
      <c r="R31" s="162"/>
    </row>
    <row r="32" spans="1:18" ht="25.5" x14ac:dyDescent="0.25">
      <c r="A32" s="148">
        <v>18</v>
      </c>
      <c r="B32" s="148" t="s">
        <v>3</v>
      </c>
      <c r="C32" s="35" t="s">
        <v>311</v>
      </c>
      <c r="D32" s="153" t="s">
        <v>319</v>
      </c>
      <c r="E32" s="112" t="s">
        <v>320</v>
      </c>
      <c r="F32" s="161" t="s">
        <v>71</v>
      </c>
      <c r="G32" s="162"/>
      <c r="H32" s="162"/>
      <c r="I32" s="162"/>
      <c r="J32" s="162"/>
      <c r="K32" s="162"/>
      <c r="L32" s="162"/>
      <c r="M32" s="163"/>
      <c r="N32" s="162"/>
      <c r="O32" s="162"/>
      <c r="P32" s="162"/>
      <c r="Q32" s="162"/>
      <c r="R32" s="162"/>
    </row>
    <row r="33" spans="1:18" ht="25.5" x14ac:dyDescent="0.25">
      <c r="A33" s="148">
        <v>19</v>
      </c>
      <c r="B33" s="148" t="s">
        <v>3</v>
      </c>
      <c r="C33" s="35" t="s">
        <v>321</v>
      </c>
      <c r="D33" s="153" t="s">
        <v>322</v>
      </c>
      <c r="E33" s="112" t="s">
        <v>320</v>
      </c>
      <c r="F33" s="161" t="s">
        <v>71</v>
      </c>
      <c r="G33" s="162"/>
      <c r="H33" s="162"/>
      <c r="I33" s="162"/>
      <c r="J33" s="162"/>
      <c r="K33" s="162"/>
      <c r="L33" s="162"/>
      <c r="M33" s="162"/>
      <c r="N33" s="163"/>
      <c r="O33" s="162"/>
      <c r="P33" s="162"/>
      <c r="Q33" s="162"/>
      <c r="R33" s="162"/>
    </row>
    <row r="34" spans="1:18" ht="25.5" x14ac:dyDescent="0.25">
      <c r="A34" s="148">
        <v>20</v>
      </c>
      <c r="B34" s="148" t="s">
        <v>3</v>
      </c>
      <c r="C34" s="35" t="s">
        <v>323</v>
      </c>
      <c r="D34" s="153" t="s">
        <v>324</v>
      </c>
      <c r="E34" s="112" t="s">
        <v>325</v>
      </c>
      <c r="F34" s="161" t="s">
        <v>71</v>
      </c>
      <c r="G34" s="162"/>
      <c r="H34" s="162"/>
      <c r="I34" s="162"/>
      <c r="J34" s="162"/>
      <c r="K34" s="162"/>
      <c r="L34" s="162"/>
      <c r="M34" s="162"/>
      <c r="N34" s="162"/>
      <c r="O34" s="163"/>
      <c r="P34" s="162"/>
      <c r="Q34" s="162"/>
      <c r="R34" s="162"/>
    </row>
    <row r="35" spans="1:18" ht="25.5" x14ac:dyDescent="0.25">
      <c r="A35" s="148">
        <v>21</v>
      </c>
      <c r="B35" s="148" t="s">
        <v>3</v>
      </c>
      <c r="C35" s="35" t="s">
        <v>326</v>
      </c>
      <c r="D35" s="153" t="s">
        <v>327</v>
      </c>
      <c r="E35" s="112" t="s">
        <v>328</v>
      </c>
      <c r="F35" s="161" t="s">
        <v>71</v>
      </c>
      <c r="G35" s="162"/>
      <c r="H35" s="162"/>
      <c r="I35" s="162"/>
      <c r="J35" s="162"/>
      <c r="K35" s="162"/>
      <c r="L35" s="163"/>
      <c r="M35" s="163"/>
      <c r="N35" s="162"/>
      <c r="O35" s="162"/>
      <c r="P35" s="162"/>
      <c r="Q35" s="162"/>
      <c r="R35" s="162"/>
    </row>
    <row r="36" spans="1:18" ht="25.5" x14ac:dyDescent="0.25">
      <c r="A36" s="148">
        <v>22</v>
      </c>
      <c r="B36" s="148" t="s">
        <v>3</v>
      </c>
      <c r="C36" s="35" t="s">
        <v>326</v>
      </c>
      <c r="D36" s="153" t="s">
        <v>329</v>
      </c>
      <c r="E36" s="112" t="s">
        <v>330</v>
      </c>
      <c r="F36" s="161" t="s">
        <v>71</v>
      </c>
      <c r="G36" s="162"/>
      <c r="H36" s="162"/>
      <c r="I36" s="162"/>
      <c r="J36" s="162"/>
      <c r="K36" s="162"/>
      <c r="L36" s="162"/>
      <c r="M36" s="162"/>
      <c r="N36" s="163"/>
      <c r="O36" s="163"/>
      <c r="P36" s="162"/>
      <c r="Q36" s="162"/>
      <c r="R36" s="162"/>
    </row>
    <row r="37" spans="1:18" ht="25.5" x14ac:dyDescent="0.25">
      <c r="A37" s="148">
        <v>23</v>
      </c>
      <c r="B37" s="148" t="s">
        <v>3</v>
      </c>
      <c r="C37" s="35" t="s">
        <v>326</v>
      </c>
      <c r="D37" s="153" t="s">
        <v>332</v>
      </c>
      <c r="E37" s="112" t="s">
        <v>333</v>
      </c>
      <c r="F37" s="161" t="s">
        <v>71</v>
      </c>
      <c r="G37" s="162"/>
      <c r="H37" s="162"/>
      <c r="I37" s="162"/>
      <c r="J37" s="162"/>
      <c r="K37" s="163"/>
      <c r="L37" s="162"/>
      <c r="M37" s="162"/>
      <c r="N37" s="162"/>
      <c r="O37" s="162"/>
      <c r="P37" s="162"/>
      <c r="Q37" s="162"/>
      <c r="R37" s="162"/>
    </row>
    <row r="38" spans="1:18" ht="25.5" x14ac:dyDescent="0.25">
      <c r="A38" s="148">
        <v>24</v>
      </c>
      <c r="B38" s="148" t="s">
        <v>3</v>
      </c>
      <c r="C38" s="35" t="s">
        <v>326</v>
      </c>
      <c r="D38" s="153" t="s">
        <v>334</v>
      </c>
      <c r="E38" s="112" t="s">
        <v>335</v>
      </c>
      <c r="F38" s="161" t="s">
        <v>71</v>
      </c>
      <c r="G38" s="162"/>
      <c r="H38" s="162"/>
      <c r="I38" s="162"/>
      <c r="J38" s="162"/>
      <c r="K38" s="163"/>
      <c r="L38" s="162"/>
      <c r="M38" s="162"/>
      <c r="N38" s="162"/>
      <c r="O38" s="162"/>
      <c r="P38" s="162"/>
      <c r="Q38" s="162"/>
      <c r="R38" s="162"/>
    </row>
    <row r="39" spans="1:18" ht="25.5" x14ac:dyDescent="0.25">
      <c r="A39" s="148">
        <v>25</v>
      </c>
      <c r="B39" s="148" t="s">
        <v>3</v>
      </c>
      <c r="C39" s="35" t="s">
        <v>336</v>
      </c>
      <c r="D39" s="153" t="s">
        <v>337</v>
      </c>
      <c r="E39" s="112" t="s">
        <v>338</v>
      </c>
      <c r="F39" s="161" t="s">
        <v>71</v>
      </c>
      <c r="G39" s="162"/>
      <c r="H39" s="162"/>
      <c r="I39" s="162"/>
      <c r="J39" s="162"/>
      <c r="K39" s="162"/>
      <c r="L39" s="163"/>
      <c r="M39" s="163"/>
      <c r="N39" s="162"/>
      <c r="O39" s="162"/>
      <c r="P39" s="162"/>
      <c r="Q39" s="162"/>
      <c r="R39" s="162"/>
    </row>
    <row r="40" spans="1:18" ht="25.5" x14ac:dyDescent="0.25">
      <c r="A40" s="148">
        <v>26</v>
      </c>
      <c r="B40" s="148" t="s">
        <v>3</v>
      </c>
      <c r="C40" s="35" t="s">
        <v>340</v>
      </c>
      <c r="D40" s="153" t="s">
        <v>341</v>
      </c>
      <c r="E40" s="112" t="s">
        <v>342</v>
      </c>
      <c r="F40" s="161" t="s">
        <v>71</v>
      </c>
      <c r="G40" s="162"/>
      <c r="H40" s="162"/>
      <c r="I40" s="162"/>
      <c r="J40" s="162"/>
      <c r="K40" s="162"/>
      <c r="L40" s="162"/>
      <c r="M40" s="162"/>
      <c r="N40" s="163"/>
      <c r="O40" s="162"/>
      <c r="P40" s="162"/>
      <c r="Q40" s="162"/>
      <c r="R40" s="162"/>
    </row>
    <row r="41" spans="1:18" ht="25.5" x14ac:dyDescent="0.25">
      <c r="A41" s="148">
        <v>27</v>
      </c>
      <c r="B41" s="148" t="s">
        <v>3</v>
      </c>
      <c r="C41" s="35" t="s">
        <v>340</v>
      </c>
      <c r="D41" s="153" t="s">
        <v>343</v>
      </c>
      <c r="E41" s="112" t="s">
        <v>344</v>
      </c>
      <c r="F41" s="161" t="s">
        <v>71</v>
      </c>
      <c r="G41" s="162"/>
      <c r="H41" s="162"/>
      <c r="I41" s="162"/>
      <c r="J41" s="162"/>
      <c r="K41" s="162"/>
      <c r="L41" s="162"/>
      <c r="M41" s="162"/>
      <c r="N41" s="162"/>
      <c r="O41" s="163"/>
      <c r="P41" s="162"/>
      <c r="Q41" s="162"/>
      <c r="R41" s="162"/>
    </row>
    <row r="42" spans="1:18" ht="63.75" x14ac:dyDescent="0.25">
      <c r="A42" s="148">
        <v>28</v>
      </c>
      <c r="B42" s="72" t="s">
        <v>4</v>
      </c>
      <c r="C42" s="124" t="s">
        <v>73</v>
      </c>
      <c r="D42" s="14" t="s">
        <v>74</v>
      </c>
      <c r="E42" s="15" t="s">
        <v>75</v>
      </c>
      <c r="F42" s="161" t="s">
        <v>71</v>
      </c>
      <c r="G42" s="162"/>
      <c r="H42" s="162"/>
      <c r="I42" s="163"/>
      <c r="J42" s="162"/>
      <c r="K42" s="162"/>
      <c r="L42" s="162"/>
      <c r="M42" s="162"/>
      <c r="N42" s="162"/>
      <c r="O42" s="162"/>
      <c r="P42" s="162"/>
      <c r="Q42" s="163"/>
      <c r="R42" s="162"/>
    </row>
    <row r="43" spans="1:18" ht="63.75" x14ac:dyDescent="0.25">
      <c r="A43" s="148">
        <v>29</v>
      </c>
      <c r="B43" s="67" t="s">
        <v>4</v>
      </c>
      <c r="C43" s="124" t="s">
        <v>73</v>
      </c>
      <c r="D43" s="14" t="s">
        <v>76</v>
      </c>
      <c r="E43" s="15" t="s">
        <v>77</v>
      </c>
      <c r="F43" s="161" t="s">
        <v>71</v>
      </c>
      <c r="G43" s="162"/>
      <c r="H43" s="162"/>
      <c r="I43" s="162"/>
      <c r="J43" s="162"/>
      <c r="K43" s="163"/>
      <c r="L43" s="163"/>
      <c r="M43" s="163"/>
      <c r="N43" s="163"/>
      <c r="O43" s="163"/>
      <c r="P43" s="163"/>
      <c r="Q43" s="162"/>
      <c r="R43" s="162"/>
    </row>
    <row r="44" spans="1:18" ht="63.75" x14ac:dyDescent="0.25">
      <c r="A44" s="148">
        <v>30</v>
      </c>
      <c r="B44" s="67" t="s">
        <v>4</v>
      </c>
      <c r="C44" s="124" t="s">
        <v>73</v>
      </c>
      <c r="D44" s="14" t="s">
        <v>78</v>
      </c>
      <c r="E44" s="16" t="s">
        <v>79</v>
      </c>
      <c r="F44" s="161" t="s">
        <v>71</v>
      </c>
      <c r="G44" s="162"/>
      <c r="H44" s="162"/>
      <c r="I44" s="162"/>
      <c r="J44" s="162"/>
      <c r="K44" s="162"/>
      <c r="L44" s="163"/>
      <c r="M44" s="162"/>
      <c r="N44" s="162"/>
      <c r="O44" s="162"/>
      <c r="P44" s="162"/>
      <c r="Q44" s="162"/>
      <c r="R44" s="162"/>
    </row>
    <row r="45" spans="1:18" ht="76.5" x14ac:dyDescent="0.25">
      <c r="A45" s="148">
        <v>31</v>
      </c>
      <c r="B45" s="67" t="s">
        <v>4</v>
      </c>
      <c r="C45" s="124" t="s">
        <v>73</v>
      </c>
      <c r="D45" s="14" t="s">
        <v>80</v>
      </c>
      <c r="E45" s="16" t="s">
        <v>81</v>
      </c>
      <c r="F45" s="161" t="s">
        <v>71</v>
      </c>
      <c r="G45" s="162"/>
      <c r="H45" s="162"/>
      <c r="I45" s="162"/>
      <c r="J45" s="162"/>
      <c r="K45" s="162"/>
      <c r="L45" s="163"/>
      <c r="M45" s="162"/>
      <c r="N45" s="162"/>
      <c r="O45" s="162"/>
      <c r="P45" s="162"/>
      <c r="Q45" s="162"/>
      <c r="R45" s="162"/>
    </row>
    <row r="46" spans="1:18" ht="63.75" x14ac:dyDescent="0.25">
      <c r="A46" s="148">
        <v>32</v>
      </c>
      <c r="B46" s="67" t="s">
        <v>4</v>
      </c>
      <c r="C46" s="124" t="s">
        <v>73</v>
      </c>
      <c r="D46" s="14" t="s">
        <v>82</v>
      </c>
      <c r="E46" s="16" t="s">
        <v>83</v>
      </c>
      <c r="F46" s="161" t="s">
        <v>71</v>
      </c>
      <c r="G46" s="162"/>
      <c r="H46" s="162"/>
      <c r="I46" s="162"/>
      <c r="J46" s="162"/>
      <c r="K46" s="162"/>
      <c r="L46" s="163"/>
      <c r="M46" s="162"/>
      <c r="N46" s="162"/>
      <c r="O46" s="162"/>
      <c r="P46" s="162"/>
      <c r="Q46" s="162"/>
      <c r="R46" s="162"/>
    </row>
    <row r="47" spans="1:18" ht="63.75" x14ac:dyDescent="0.25">
      <c r="A47" s="148">
        <v>33</v>
      </c>
      <c r="B47" s="67" t="s">
        <v>4</v>
      </c>
      <c r="C47" s="124" t="s">
        <v>73</v>
      </c>
      <c r="D47" s="14" t="s">
        <v>84</v>
      </c>
      <c r="E47" s="16" t="s">
        <v>85</v>
      </c>
      <c r="F47" s="161" t="s">
        <v>71</v>
      </c>
      <c r="G47" s="162"/>
      <c r="H47" s="162"/>
      <c r="I47" s="162"/>
      <c r="J47" s="162"/>
      <c r="K47" s="162"/>
      <c r="L47" s="163"/>
      <c r="M47" s="162"/>
      <c r="N47" s="162"/>
      <c r="O47" s="162"/>
      <c r="P47" s="162"/>
      <c r="Q47" s="162"/>
      <c r="R47" s="162"/>
    </row>
    <row r="48" spans="1:18" ht="63.75" x14ac:dyDescent="0.25">
      <c r="A48" s="148">
        <v>34</v>
      </c>
      <c r="B48" s="67" t="s">
        <v>4</v>
      </c>
      <c r="C48" s="124" t="s">
        <v>73</v>
      </c>
      <c r="D48" s="14" t="s">
        <v>86</v>
      </c>
      <c r="E48" s="16" t="s">
        <v>87</v>
      </c>
      <c r="F48" s="161" t="s">
        <v>71</v>
      </c>
      <c r="G48" s="162"/>
      <c r="H48" s="162"/>
      <c r="I48" s="162"/>
      <c r="J48" s="162"/>
      <c r="K48" s="162"/>
      <c r="L48" s="163"/>
      <c r="M48" s="162"/>
      <c r="N48" s="162"/>
      <c r="O48" s="162"/>
      <c r="P48" s="162"/>
      <c r="Q48" s="162"/>
      <c r="R48" s="162"/>
    </row>
    <row r="49" spans="1:18" ht="63.75" x14ac:dyDescent="0.25">
      <c r="A49" s="148">
        <v>35</v>
      </c>
      <c r="B49" s="67" t="s">
        <v>4</v>
      </c>
      <c r="C49" s="124" t="s">
        <v>73</v>
      </c>
      <c r="D49" s="14" t="s">
        <v>88</v>
      </c>
      <c r="E49" s="16" t="s">
        <v>89</v>
      </c>
      <c r="F49" s="161" t="s">
        <v>71</v>
      </c>
      <c r="G49" s="162"/>
      <c r="H49" s="162"/>
      <c r="I49" s="162"/>
      <c r="J49" s="162"/>
      <c r="K49" s="162"/>
      <c r="L49" s="163"/>
      <c r="M49" s="162"/>
      <c r="N49" s="162"/>
      <c r="O49" s="162"/>
      <c r="P49" s="162"/>
      <c r="Q49" s="162"/>
      <c r="R49" s="162"/>
    </row>
    <row r="50" spans="1:18" ht="76.5" x14ac:dyDescent="0.25">
      <c r="A50" s="148">
        <v>36</v>
      </c>
      <c r="B50" s="67" t="s">
        <v>4</v>
      </c>
      <c r="C50" s="124" t="s">
        <v>73</v>
      </c>
      <c r="D50" s="14" t="s">
        <v>90</v>
      </c>
      <c r="E50" s="16" t="s">
        <v>91</v>
      </c>
      <c r="F50" s="161" t="s">
        <v>71</v>
      </c>
      <c r="G50" s="162"/>
      <c r="H50" s="162"/>
      <c r="I50" s="162"/>
      <c r="J50" s="162"/>
      <c r="K50" s="162"/>
      <c r="L50" s="162"/>
      <c r="M50" s="163"/>
      <c r="N50" s="162"/>
      <c r="O50" s="162"/>
      <c r="P50" s="162"/>
      <c r="Q50" s="162"/>
      <c r="R50" s="162"/>
    </row>
    <row r="51" spans="1:18" ht="76.5" x14ac:dyDescent="0.25">
      <c r="A51" s="148">
        <v>37</v>
      </c>
      <c r="B51" s="67" t="s">
        <v>4</v>
      </c>
      <c r="C51" s="124" t="s">
        <v>73</v>
      </c>
      <c r="D51" s="14" t="s">
        <v>92</v>
      </c>
      <c r="E51" s="16" t="s">
        <v>93</v>
      </c>
      <c r="F51" s="161" t="s">
        <v>71</v>
      </c>
      <c r="G51" s="162"/>
      <c r="H51" s="162"/>
      <c r="I51" s="162"/>
      <c r="J51" s="162"/>
      <c r="K51" s="162"/>
      <c r="L51" s="162"/>
      <c r="M51" s="163"/>
      <c r="N51" s="162"/>
      <c r="O51" s="162"/>
      <c r="P51" s="162"/>
      <c r="Q51" s="162"/>
      <c r="R51" s="162"/>
    </row>
    <row r="52" spans="1:18" ht="76.5" x14ac:dyDescent="0.25">
      <c r="A52" s="148">
        <v>38</v>
      </c>
      <c r="B52" s="67" t="s">
        <v>4</v>
      </c>
      <c r="C52" s="124" t="s">
        <v>73</v>
      </c>
      <c r="D52" s="14" t="s">
        <v>94</v>
      </c>
      <c r="E52" s="16" t="s">
        <v>95</v>
      </c>
      <c r="F52" s="161" t="s">
        <v>71</v>
      </c>
      <c r="G52" s="162"/>
      <c r="H52" s="162"/>
      <c r="I52" s="162"/>
      <c r="J52" s="162"/>
      <c r="K52" s="162"/>
      <c r="L52" s="162"/>
      <c r="M52" s="163"/>
      <c r="N52" s="162"/>
      <c r="O52" s="162"/>
      <c r="P52" s="162"/>
      <c r="Q52" s="162"/>
      <c r="R52" s="162"/>
    </row>
    <row r="53" spans="1:18" ht="76.5" x14ac:dyDescent="0.25">
      <c r="A53" s="148">
        <v>39</v>
      </c>
      <c r="B53" s="67" t="s">
        <v>4</v>
      </c>
      <c r="C53" s="124" t="s">
        <v>73</v>
      </c>
      <c r="D53" s="14" t="s">
        <v>96</v>
      </c>
      <c r="E53" s="16" t="s">
        <v>97</v>
      </c>
      <c r="F53" s="161" t="s">
        <v>71</v>
      </c>
      <c r="G53" s="162"/>
      <c r="H53" s="162"/>
      <c r="I53" s="162"/>
      <c r="J53" s="162"/>
      <c r="K53" s="162"/>
      <c r="L53" s="162"/>
      <c r="M53" s="163"/>
      <c r="N53" s="162"/>
      <c r="O53" s="162"/>
      <c r="P53" s="162"/>
      <c r="Q53" s="162"/>
      <c r="R53" s="162"/>
    </row>
    <row r="54" spans="1:18" ht="63.75" x14ac:dyDescent="0.25">
      <c r="A54" s="148">
        <v>40</v>
      </c>
      <c r="B54" s="67" t="s">
        <v>4</v>
      </c>
      <c r="C54" s="124" t="s">
        <v>73</v>
      </c>
      <c r="D54" s="14" t="s">
        <v>98</v>
      </c>
      <c r="E54" s="16" t="s">
        <v>99</v>
      </c>
      <c r="F54" s="161" t="s">
        <v>71</v>
      </c>
      <c r="G54" s="162"/>
      <c r="H54" s="162"/>
      <c r="I54" s="162"/>
      <c r="J54" s="162"/>
      <c r="K54" s="162"/>
      <c r="L54" s="162"/>
      <c r="M54" s="163"/>
      <c r="N54" s="162"/>
      <c r="O54" s="162"/>
      <c r="P54" s="162"/>
      <c r="Q54" s="162"/>
      <c r="R54" s="162"/>
    </row>
    <row r="55" spans="1:18" ht="76.5" x14ac:dyDescent="0.25">
      <c r="A55" s="148">
        <v>41</v>
      </c>
      <c r="B55" s="67" t="s">
        <v>4</v>
      </c>
      <c r="C55" s="124" t="s">
        <v>73</v>
      </c>
      <c r="D55" s="14" t="s">
        <v>100</v>
      </c>
      <c r="E55" s="16" t="s">
        <v>101</v>
      </c>
      <c r="F55" s="161" t="s">
        <v>71</v>
      </c>
      <c r="G55" s="162"/>
      <c r="H55" s="162"/>
      <c r="I55" s="162"/>
      <c r="J55" s="162"/>
      <c r="K55" s="162"/>
      <c r="L55" s="162"/>
      <c r="M55" s="163"/>
      <c r="N55" s="162"/>
      <c r="O55" s="162"/>
      <c r="P55" s="162"/>
      <c r="Q55" s="162"/>
      <c r="R55" s="162"/>
    </row>
    <row r="56" spans="1:18" ht="89.25" x14ac:dyDescent="0.25">
      <c r="A56" s="148">
        <v>42</v>
      </c>
      <c r="B56" s="67" t="s">
        <v>4</v>
      </c>
      <c r="C56" s="124" t="s">
        <v>73</v>
      </c>
      <c r="D56" s="14" t="s">
        <v>102</v>
      </c>
      <c r="E56" s="16" t="s">
        <v>103</v>
      </c>
      <c r="F56" s="161" t="s">
        <v>71</v>
      </c>
      <c r="G56" s="162"/>
      <c r="H56" s="162"/>
      <c r="I56" s="162"/>
      <c r="J56" s="162"/>
      <c r="K56" s="162"/>
      <c r="L56" s="162"/>
      <c r="M56" s="163"/>
      <c r="N56" s="162"/>
      <c r="O56" s="162"/>
      <c r="P56" s="162"/>
      <c r="Q56" s="162"/>
      <c r="R56" s="162"/>
    </row>
    <row r="57" spans="1:18" ht="76.5" x14ac:dyDescent="0.25">
      <c r="A57" s="148">
        <v>43</v>
      </c>
      <c r="B57" s="67" t="s">
        <v>4</v>
      </c>
      <c r="C57" s="124" t="s">
        <v>73</v>
      </c>
      <c r="D57" s="14" t="s">
        <v>104</v>
      </c>
      <c r="E57" s="16" t="s">
        <v>105</v>
      </c>
      <c r="F57" s="161" t="s">
        <v>71</v>
      </c>
      <c r="G57" s="162"/>
      <c r="H57" s="162"/>
      <c r="I57" s="162"/>
      <c r="J57" s="162"/>
      <c r="K57" s="162"/>
      <c r="L57" s="162"/>
      <c r="M57" s="162"/>
      <c r="N57" s="163"/>
      <c r="O57" s="162"/>
      <c r="P57" s="162"/>
      <c r="Q57" s="162"/>
      <c r="R57" s="162"/>
    </row>
    <row r="58" spans="1:18" ht="63.75" x14ac:dyDescent="0.25">
      <c r="A58" s="148">
        <v>44</v>
      </c>
      <c r="B58" s="67" t="s">
        <v>4</v>
      </c>
      <c r="C58" s="124" t="s">
        <v>73</v>
      </c>
      <c r="D58" s="14" t="s">
        <v>106</v>
      </c>
      <c r="E58" s="16" t="s">
        <v>107</v>
      </c>
      <c r="F58" s="161" t="s">
        <v>71</v>
      </c>
      <c r="G58" s="162"/>
      <c r="H58" s="162"/>
      <c r="I58" s="162"/>
      <c r="J58" s="162"/>
      <c r="K58" s="162"/>
      <c r="L58" s="162"/>
      <c r="M58" s="162"/>
      <c r="N58" s="163"/>
      <c r="O58" s="162"/>
      <c r="P58" s="162"/>
      <c r="Q58" s="162"/>
      <c r="R58" s="162"/>
    </row>
    <row r="59" spans="1:18" ht="76.5" x14ac:dyDescent="0.25">
      <c r="A59" s="148">
        <v>45</v>
      </c>
      <c r="B59" s="67" t="s">
        <v>4</v>
      </c>
      <c r="C59" s="124" t="s">
        <v>73</v>
      </c>
      <c r="D59" s="19" t="s">
        <v>413</v>
      </c>
      <c r="E59" s="16" t="s">
        <v>108</v>
      </c>
      <c r="F59" s="161" t="s">
        <v>71</v>
      </c>
      <c r="G59" s="162"/>
      <c r="H59" s="162"/>
      <c r="I59" s="162"/>
      <c r="J59" s="162"/>
      <c r="K59" s="162"/>
      <c r="L59" s="162"/>
      <c r="M59" s="162"/>
      <c r="N59" s="163"/>
      <c r="O59" s="162"/>
      <c r="P59" s="162"/>
      <c r="Q59" s="162"/>
      <c r="R59" s="162"/>
    </row>
    <row r="60" spans="1:18" ht="63.75" x14ac:dyDescent="0.25">
      <c r="A60" s="148">
        <v>46</v>
      </c>
      <c r="B60" s="67" t="s">
        <v>4</v>
      </c>
      <c r="C60" s="124" t="s">
        <v>73</v>
      </c>
      <c r="D60" s="14" t="s">
        <v>414</v>
      </c>
      <c r="E60" s="16" t="s">
        <v>109</v>
      </c>
      <c r="F60" s="161" t="s">
        <v>71</v>
      </c>
      <c r="G60" s="162"/>
      <c r="H60" s="162"/>
      <c r="I60" s="162"/>
      <c r="J60" s="162"/>
      <c r="K60" s="162"/>
      <c r="L60" s="162"/>
      <c r="M60" s="162"/>
      <c r="N60" s="163"/>
      <c r="O60" s="162"/>
      <c r="P60" s="162"/>
      <c r="Q60" s="162"/>
      <c r="R60" s="162"/>
    </row>
    <row r="61" spans="1:18" ht="76.5" x14ac:dyDescent="0.25">
      <c r="A61" s="148">
        <v>47</v>
      </c>
      <c r="B61" s="67" t="s">
        <v>4</v>
      </c>
      <c r="C61" s="124" t="s">
        <v>110</v>
      </c>
      <c r="D61" s="14" t="s">
        <v>415</v>
      </c>
      <c r="E61" s="16" t="s">
        <v>111</v>
      </c>
      <c r="F61" s="161" t="s">
        <v>71</v>
      </c>
      <c r="G61" s="162"/>
      <c r="H61" s="162"/>
      <c r="I61" s="162"/>
      <c r="J61" s="162"/>
      <c r="K61" s="162"/>
      <c r="L61" s="162"/>
      <c r="M61" s="162"/>
      <c r="N61" s="163"/>
      <c r="O61" s="162"/>
      <c r="P61" s="162"/>
      <c r="Q61" s="162"/>
      <c r="R61" s="162"/>
    </row>
    <row r="62" spans="1:18" ht="63.75" x14ac:dyDescent="0.25">
      <c r="A62" s="148">
        <v>48</v>
      </c>
      <c r="B62" s="67" t="s">
        <v>4</v>
      </c>
      <c r="C62" s="124" t="s">
        <v>72</v>
      </c>
      <c r="D62" s="14" t="s">
        <v>113</v>
      </c>
      <c r="E62" s="16" t="s">
        <v>114</v>
      </c>
      <c r="F62" s="161" t="s">
        <v>71</v>
      </c>
      <c r="G62" s="162"/>
      <c r="H62" s="162"/>
      <c r="I62" s="162"/>
      <c r="J62" s="162"/>
      <c r="K62" s="162"/>
      <c r="L62" s="162"/>
      <c r="M62" s="162"/>
      <c r="N62" s="163"/>
      <c r="O62" s="162"/>
      <c r="P62" s="162"/>
      <c r="Q62" s="162"/>
      <c r="R62" s="162"/>
    </row>
    <row r="63" spans="1:18" ht="63.75" x14ac:dyDescent="0.25">
      <c r="A63" s="148">
        <v>49</v>
      </c>
      <c r="B63" s="67" t="s">
        <v>4</v>
      </c>
      <c r="C63" s="124" t="s">
        <v>346</v>
      </c>
      <c r="D63" s="14" t="s">
        <v>347</v>
      </c>
      <c r="E63" s="16" t="s">
        <v>348</v>
      </c>
      <c r="F63" s="161" t="s">
        <v>71</v>
      </c>
      <c r="G63" s="162"/>
      <c r="H63" s="162"/>
      <c r="I63" s="162"/>
      <c r="J63" s="162"/>
      <c r="K63" s="162"/>
      <c r="L63" s="163"/>
      <c r="M63" s="163"/>
      <c r="N63" s="163"/>
      <c r="O63" s="162"/>
      <c r="P63" s="162"/>
      <c r="Q63" s="162"/>
      <c r="R63" s="162"/>
    </row>
    <row r="64" spans="1:18" ht="63.75" x14ac:dyDescent="0.25">
      <c r="A64" s="148">
        <v>50</v>
      </c>
      <c r="B64" s="67" t="s">
        <v>4</v>
      </c>
      <c r="C64" s="20" t="s">
        <v>349</v>
      </c>
      <c r="D64" s="14" t="s">
        <v>350</v>
      </c>
      <c r="E64" s="151" t="s">
        <v>351</v>
      </c>
      <c r="F64" s="161" t="s">
        <v>71</v>
      </c>
      <c r="G64" s="162"/>
      <c r="H64" s="162"/>
      <c r="I64" s="162"/>
      <c r="J64" s="162"/>
      <c r="K64" s="163"/>
      <c r="L64" s="163"/>
      <c r="M64" s="162"/>
      <c r="N64" s="162"/>
      <c r="O64" s="162"/>
      <c r="P64" s="162"/>
      <c r="Q64" s="162"/>
      <c r="R64" s="162"/>
    </row>
    <row r="65" spans="1:18" ht="63.75" x14ac:dyDescent="0.25">
      <c r="A65" s="148">
        <v>51</v>
      </c>
      <c r="B65" s="67" t="s">
        <v>4</v>
      </c>
      <c r="C65" s="20" t="s">
        <v>349</v>
      </c>
      <c r="D65" s="21" t="s">
        <v>352</v>
      </c>
      <c r="E65" s="22" t="s">
        <v>353</v>
      </c>
      <c r="F65" s="161" t="s">
        <v>71</v>
      </c>
      <c r="G65" s="162"/>
      <c r="H65" s="162"/>
      <c r="I65" s="162"/>
      <c r="J65" s="162"/>
      <c r="K65" s="162"/>
      <c r="L65" s="162"/>
      <c r="M65" s="162"/>
      <c r="N65" s="163"/>
      <c r="O65" s="162"/>
      <c r="P65" s="162"/>
      <c r="Q65" s="162"/>
      <c r="R65" s="162"/>
    </row>
    <row r="66" spans="1:18" ht="51" x14ac:dyDescent="0.25">
      <c r="A66" s="148">
        <v>52</v>
      </c>
      <c r="B66" s="67" t="s">
        <v>4</v>
      </c>
      <c r="C66" s="20" t="s">
        <v>379</v>
      </c>
      <c r="D66" s="14" t="s">
        <v>380</v>
      </c>
      <c r="E66" s="151" t="s">
        <v>381</v>
      </c>
      <c r="F66" s="161" t="s">
        <v>71</v>
      </c>
      <c r="G66" s="162"/>
      <c r="H66" s="162"/>
      <c r="I66" s="162"/>
      <c r="J66" s="162"/>
      <c r="K66" s="162"/>
      <c r="L66" s="162"/>
      <c r="M66" s="163"/>
      <c r="N66" s="162"/>
      <c r="O66" s="162"/>
      <c r="P66" s="162"/>
      <c r="Q66" s="162"/>
      <c r="R66" s="162"/>
    </row>
    <row r="67" spans="1:18" ht="63.75" x14ac:dyDescent="0.25">
      <c r="A67" s="148">
        <v>53</v>
      </c>
      <c r="B67" s="67" t="s">
        <v>4</v>
      </c>
      <c r="C67" s="20" t="s">
        <v>349</v>
      </c>
      <c r="D67" s="14" t="s">
        <v>382</v>
      </c>
      <c r="E67" s="151" t="s">
        <v>383</v>
      </c>
      <c r="F67" s="161" t="s">
        <v>71</v>
      </c>
      <c r="G67" s="162"/>
      <c r="H67" s="162"/>
      <c r="I67" s="162"/>
      <c r="J67" s="163"/>
      <c r="K67" s="163"/>
      <c r="L67" s="162"/>
      <c r="M67" s="162"/>
      <c r="N67" s="162"/>
      <c r="O67" s="162"/>
      <c r="P67" s="162"/>
      <c r="Q67" s="162"/>
      <c r="R67" s="162"/>
    </row>
    <row r="68" spans="1:18" ht="51" x14ac:dyDescent="0.25">
      <c r="A68" s="148">
        <v>54</v>
      </c>
      <c r="B68" s="67" t="s">
        <v>4</v>
      </c>
      <c r="C68" s="124" t="s">
        <v>384</v>
      </c>
      <c r="D68" s="14" t="s">
        <v>385</v>
      </c>
      <c r="E68" s="151" t="s">
        <v>386</v>
      </c>
      <c r="F68" s="161" t="s">
        <v>71</v>
      </c>
      <c r="G68" s="162"/>
      <c r="H68" s="162"/>
      <c r="I68" s="162"/>
      <c r="J68" s="162"/>
      <c r="K68" s="163"/>
      <c r="L68" s="162"/>
      <c r="M68" s="162"/>
      <c r="N68" s="162"/>
      <c r="O68" s="162"/>
      <c r="P68" s="162"/>
      <c r="Q68" s="162"/>
      <c r="R68" s="162"/>
    </row>
    <row r="69" spans="1:18" ht="51" x14ac:dyDescent="0.25">
      <c r="A69" s="148">
        <v>55</v>
      </c>
      <c r="B69" s="67" t="s">
        <v>4</v>
      </c>
      <c r="C69" s="124" t="s">
        <v>379</v>
      </c>
      <c r="D69" s="14" t="s">
        <v>387</v>
      </c>
      <c r="E69" s="151" t="s">
        <v>388</v>
      </c>
      <c r="F69" s="161" t="s">
        <v>71</v>
      </c>
      <c r="G69" s="162"/>
      <c r="H69" s="163"/>
      <c r="I69" s="162"/>
      <c r="J69" s="162"/>
      <c r="L69" s="162"/>
      <c r="M69" s="162"/>
      <c r="N69" s="162"/>
      <c r="O69" s="162"/>
      <c r="P69" s="162"/>
      <c r="Q69" s="162"/>
      <c r="R69" s="162"/>
    </row>
    <row r="70" spans="1:18" ht="76.5" x14ac:dyDescent="0.25">
      <c r="A70" s="148">
        <v>56</v>
      </c>
      <c r="B70" s="67" t="s">
        <v>4</v>
      </c>
      <c r="C70" s="124" t="s">
        <v>379</v>
      </c>
      <c r="D70" s="14" t="s">
        <v>389</v>
      </c>
      <c r="E70" s="151" t="s">
        <v>390</v>
      </c>
      <c r="F70" s="161" t="s">
        <v>71</v>
      </c>
      <c r="G70" s="162"/>
      <c r="H70" s="162"/>
      <c r="I70" s="162"/>
      <c r="J70" s="162"/>
      <c r="K70" s="162"/>
      <c r="L70" s="163"/>
      <c r="M70" s="162"/>
      <c r="N70" s="162"/>
      <c r="O70" s="162"/>
      <c r="P70" s="162"/>
      <c r="Q70" s="162"/>
      <c r="R70" s="162"/>
    </row>
    <row r="71" spans="1:18" ht="63.75" x14ac:dyDescent="0.25">
      <c r="A71" s="148">
        <v>57</v>
      </c>
      <c r="B71" s="67" t="s">
        <v>4</v>
      </c>
      <c r="C71" s="124" t="s">
        <v>349</v>
      </c>
      <c r="D71" s="14" t="s">
        <v>391</v>
      </c>
      <c r="E71" s="151" t="s">
        <v>392</v>
      </c>
      <c r="F71" s="161" t="s">
        <v>71</v>
      </c>
      <c r="G71" s="162"/>
      <c r="H71" s="162"/>
      <c r="I71" s="162"/>
      <c r="J71" s="162"/>
      <c r="K71" s="162"/>
      <c r="L71" s="162"/>
      <c r="M71" s="163"/>
      <c r="N71" s="162"/>
      <c r="O71" s="162"/>
      <c r="P71" s="162"/>
      <c r="Q71" s="162"/>
      <c r="R71" s="162"/>
    </row>
    <row r="72" spans="1:18" ht="51" x14ac:dyDescent="0.25">
      <c r="A72" s="148">
        <v>58</v>
      </c>
      <c r="B72" s="67" t="s">
        <v>4</v>
      </c>
      <c r="C72" s="124" t="s">
        <v>73</v>
      </c>
      <c r="D72" s="155" t="s">
        <v>393</v>
      </c>
      <c r="E72" s="151" t="s">
        <v>394</v>
      </c>
      <c r="F72" s="161" t="s">
        <v>71</v>
      </c>
      <c r="G72" s="162"/>
      <c r="H72" s="162"/>
      <c r="I72" s="162"/>
      <c r="J72" s="162"/>
      <c r="K72" s="162"/>
      <c r="L72" s="162"/>
      <c r="M72" s="163"/>
      <c r="N72" s="162"/>
      <c r="O72" s="162"/>
      <c r="P72" s="162"/>
      <c r="Q72" s="162"/>
      <c r="R72" s="162"/>
    </row>
    <row r="73" spans="1:18" x14ac:dyDescent="0.25">
      <c r="A73" s="148">
        <v>59</v>
      </c>
      <c r="B73" s="67" t="s">
        <v>5</v>
      </c>
      <c r="C73" s="31" t="s">
        <v>278</v>
      </c>
      <c r="D73" s="164" t="s">
        <v>279</v>
      </c>
      <c r="E73" s="31" t="s">
        <v>280</v>
      </c>
      <c r="F73" s="161" t="s">
        <v>71</v>
      </c>
      <c r="G73" s="162"/>
      <c r="H73" s="162"/>
      <c r="I73" s="162"/>
      <c r="J73" s="162"/>
      <c r="K73" s="162"/>
      <c r="L73" s="162"/>
      <c r="M73" s="162"/>
      <c r="N73" s="163"/>
      <c r="O73" s="162"/>
      <c r="P73" s="162"/>
      <c r="Q73" s="162"/>
      <c r="R73" s="162"/>
    </row>
    <row r="74" spans="1:18" x14ac:dyDescent="0.25">
      <c r="A74" s="148">
        <v>60</v>
      </c>
      <c r="B74" s="67" t="s">
        <v>5</v>
      </c>
      <c r="C74" s="31" t="s">
        <v>278</v>
      </c>
      <c r="D74" s="32" t="s">
        <v>281</v>
      </c>
      <c r="E74" s="31" t="s">
        <v>282</v>
      </c>
      <c r="F74" s="161" t="s">
        <v>71</v>
      </c>
      <c r="G74" s="162"/>
      <c r="H74" s="162"/>
      <c r="I74" s="162"/>
      <c r="J74" s="162"/>
      <c r="K74" s="162"/>
      <c r="L74" s="162"/>
      <c r="M74" s="162"/>
      <c r="N74" s="162"/>
      <c r="O74" s="163"/>
      <c r="P74" s="162"/>
      <c r="Q74" s="162"/>
      <c r="R74" s="162"/>
    </row>
    <row r="75" spans="1:18" x14ac:dyDescent="0.25">
      <c r="A75" s="148">
        <v>61</v>
      </c>
      <c r="B75" s="67" t="s">
        <v>5</v>
      </c>
      <c r="C75" s="31" t="s">
        <v>278</v>
      </c>
      <c r="D75" s="32" t="s">
        <v>283</v>
      </c>
      <c r="E75" s="31" t="s">
        <v>284</v>
      </c>
      <c r="F75" s="161" t="s">
        <v>71</v>
      </c>
      <c r="G75" s="162"/>
      <c r="H75" s="162"/>
      <c r="I75" s="162"/>
      <c r="J75" s="162"/>
      <c r="K75" s="162"/>
      <c r="L75" s="162"/>
      <c r="M75" s="163"/>
      <c r="N75" s="162"/>
      <c r="O75" s="162"/>
      <c r="P75" s="162"/>
      <c r="Q75" s="162"/>
      <c r="R75" s="162"/>
    </row>
    <row r="76" spans="1:18" x14ac:dyDescent="0.25">
      <c r="A76" s="148">
        <v>62</v>
      </c>
      <c r="B76" s="67" t="s">
        <v>5</v>
      </c>
      <c r="C76" s="31" t="s">
        <v>278</v>
      </c>
      <c r="D76" s="32" t="s">
        <v>285</v>
      </c>
      <c r="E76" s="31" t="s">
        <v>286</v>
      </c>
      <c r="F76" s="161" t="s">
        <v>71</v>
      </c>
      <c r="G76" s="162"/>
      <c r="H76" s="162"/>
      <c r="I76" s="162"/>
      <c r="J76" s="162"/>
      <c r="K76" s="162"/>
      <c r="L76" s="162"/>
      <c r="M76" s="162"/>
      <c r="N76" s="162"/>
      <c r="O76" s="162"/>
      <c r="P76" s="163"/>
      <c r="Q76" s="162"/>
      <c r="R76" s="162"/>
    </row>
    <row r="77" spans="1:18" x14ac:dyDescent="0.25">
      <c r="A77" s="148">
        <v>63</v>
      </c>
      <c r="B77" s="67" t="s">
        <v>5</v>
      </c>
      <c r="C77" s="31" t="s">
        <v>278</v>
      </c>
      <c r="D77" s="32" t="s">
        <v>287</v>
      </c>
      <c r="E77" s="31" t="s">
        <v>288</v>
      </c>
      <c r="F77" s="161" t="s">
        <v>71</v>
      </c>
      <c r="G77" s="162"/>
      <c r="H77" s="162"/>
      <c r="I77" s="162"/>
      <c r="J77" s="162"/>
      <c r="K77" s="162"/>
      <c r="L77" s="162"/>
      <c r="M77" s="162"/>
      <c r="N77" s="163"/>
      <c r="O77" s="162"/>
      <c r="P77" s="162"/>
      <c r="Q77" s="162"/>
      <c r="R77" s="162"/>
    </row>
    <row r="78" spans="1:18" ht="32.25" customHeight="1" x14ac:dyDescent="0.25">
      <c r="A78" s="148">
        <v>64</v>
      </c>
      <c r="B78" s="67" t="s">
        <v>5</v>
      </c>
      <c r="C78" s="31" t="s">
        <v>278</v>
      </c>
      <c r="D78" s="32" t="s">
        <v>289</v>
      </c>
      <c r="E78" s="31" t="s">
        <v>290</v>
      </c>
      <c r="F78" s="161" t="s">
        <v>71</v>
      </c>
      <c r="G78" s="162"/>
      <c r="H78" s="162"/>
      <c r="I78" s="162"/>
      <c r="J78" s="162"/>
      <c r="K78" s="162"/>
      <c r="L78" s="162"/>
      <c r="M78" s="162"/>
      <c r="N78" s="162"/>
      <c r="O78" s="163"/>
      <c r="P78" s="162"/>
      <c r="Q78" s="162"/>
      <c r="R78" s="162"/>
    </row>
    <row r="79" spans="1:18" ht="31.5" customHeight="1" x14ac:dyDescent="0.25">
      <c r="A79" s="148">
        <v>65</v>
      </c>
      <c r="B79" s="67" t="s">
        <v>5</v>
      </c>
      <c r="C79" s="31" t="s">
        <v>278</v>
      </c>
      <c r="D79" s="32" t="s">
        <v>291</v>
      </c>
      <c r="E79" s="31" t="s">
        <v>292</v>
      </c>
      <c r="F79" s="161" t="s">
        <v>71</v>
      </c>
      <c r="G79" s="162"/>
      <c r="H79" s="162"/>
      <c r="I79" s="162"/>
      <c r="J79" s="162"/>
      <c r="K79" s="162"/>
      <c r="L79" s="162"/>
      <c r="M79" s="162"/>
      <c r="N79" s="162"/>
      <c r="O79" s="163"/>
      <c r="P79" s="162"/>
      <c r="Q79" s="162"/>
      <c r="R79" s="162"/>
    </row>
    <row r="80" spans="1:18" x14ac:dyDescent="0.25">
      <c r="A80" s="148">
        <v>66</v>
      </c>
      <c r="B80" s="67" t="s">
        <v>5</v>
      </c>
      <c r="C80" s="31" t="s">
        <v>278</v>
      </c>
      <c r="D80" s="32" t="s">
        <v>293</v>
      </c>
      <c r="E80" s="31" t="s">
        <v>294</v>
      </c>
      <c r="F80" s="161" t="s">
        <v>71</v>
      </c>
      <c r="G80" s="162"/>
      <c r="H80" s="162"/>
      <c r="I80" s="162"/>
      <c r="J80" s="162"/>
      <c r="K80" s="162"/>
      <c r="L80" s="162"/>
      <c r="M80" s="162"/>
      <c r="N80" s="163"/>
      <c r="O80" s="162"/>
      <c r="P80" s="162"/>
      <c r="Q80" s="162"/>
      <c r="R80" s="162"/>
    </row>
    <row r="81" spans="1:18" x14ac:dyDescent="0.25">
      <c r="A81" s="148">
        <v>67</v>
      </c>
      <c r="B81" s="67" t="s">
        <v>5</v>
      </c>
      <c r="C81" s="31" t="s">
        <v>278</v>
      </c>
      <c r="D81" s="32" t="s">
        <v>295</v>
      </c>
      <c r="E81" s="31" t="s">
        <v>296</v>
      </c>
      <c r="F81" s="161" t="s">
        <v>71</v>
      </c>
      <c r="G81" s="162"/>
      <c r="H81" s="162"/>
      <c r="I81" s="162"/>
      <c r="J81" s="162"/>
      <c r="K81" s="162"/>
      <c r="L81" s="162"/>
      <c r="M81" s="162"/>
      <c r="N81" s="162"/>
      <c r="O81" s="163"/>
      <c r="P81" s="162"/>
      <c r="Q81" s="162"/>
      <c r="R81" s="162"/>
    </row>
    <row r="82" spans="1:18" ht="38.25" x14ac:dyDescent="0.25">
      <c r="A82" s="148">
        <v>68</v>
      </c>
      <c r="B82" s="67" t="s">
        <v>6</v>
      </c>
      <c r="C82" s="34" t="s">
        <v>310</v>
      </c>
      <c r="D82" s="35" t="s">
        <v>298</v>
      </c>
      <c r="E82" s="112" t="s">
        <v>299</v>
      </c>
      <c r="F82" s="161" t="s">
        <v>71</v>
      </c>
      <c r="G82" s="162"/>
      <c r="H82" s="162"/>
      <c r="I82" s="162"/>
      <c r="J82" s="162"/>
      <c r="K82" s="162"/>
      <c r="L82" s="162"/>
      <c r="M82" s="162"/>
      <c r="N82" s="163"/>
      <c r="O82" s="162"/>
      <c r="P82" s="162"/>
      <c r="Q82" s="162"/>
      <c r="R82" s="162"/>
    </row>
    <row r="83" spans="1:18" ht="38.25" x14ac:dyDescent="0.25">
      <c r="A83" s="148">
        <v>69</v>
      </c>
      <c r="B83" s="67" t="s">
        <v>6</v>
      </c>
      <c r="C83" s="34" t="s">
        <v>310</v>
      </c>
      <c r="D83" s="35" t="s">
        <v>300</v>
      </c>
      <c r="E83" s="112" t="s">
        <v>299</v>
      </c>
      <c r="F83" s="161" t="s">
        <v>71</v>
      </c>
      <c r="G83" s="162"/>
      <c r="H83" s="162"/>
      <c r="I83" s="162"/>
      <c r="J83" s="162"/>
      <c r="K83" s="162"/>
      <c r="L83" s="162"/>
      <c r="M83" s="162"/>
      <c r="N83" s="162"/>
      <c r="O83" s="163"/>
      <c r="P83" s="162"/>
      <c r="Q83" s="162"/>
      <c r="R83" s="162"/>
    </row>
    <row r="84" spans="1:18" ht="25.5" x14ac:dyDescent="0.25">
      <c r="A84" s="148">
        <v>70</v>
      </c>
      <c r="B84" s="67" t="s">
        <v>6</v>
      </c>
      <c r="C84" s="34" t="s">
        <v>301</v>
      </c>
      <c r="D84" s="35" t="s">
        <v>300</v>
      </c>
      <c r="E84" s="112" t="s">
        <v>302</v>
      </c>
      <c r="F84" s="161" t="s">
        <v>71</v>
      </c>
      <c r="G84" s="162"/>
      <c r="H84" s="162"/>
      <c r="I84" s="162"/>
      <c r="J84" s="162"/>
      <c r="K84" s="162"/>
      <c r="L84" s="162"/>
      <c r="M84" s="162"/>
      <c r="N84" s="162"/>
      <c r="O84" s="163"/>
      <c r="P84" s="162"/>
      <c r="Q84" s="162"/>
      <c r="R84" s="162"/>
    </row>
    <row r="85" spans="1:18" ht="38.25" x14ac:dyDescent="0.25">
      <c r="A85" s="148">
        <v>71</v>
      </c>
      <c r="B85" s="67" t="s">
        <v>6</v>
      </c>
      <c r="C85" s="34" t="s">
        <v>303</v>
      </c>
      <c r="D85" s="35" t="s">
        <v>304</v>
      </c>
      <c r="E85" s="112" t="s">
        <v>305</v>
      </c>
      <c r="F85" s="161" t="s">
        <v>71</v>
      </c>
      <c r="G85" s="162"/>
      <c r="H85" s="162"/>
      <c r="I85" s="162"/>
      <c r="J85" s="162"/>
      <c r="K85" s="162"/>
      <c r="L85" s="162"/>
      <c r="M85" s="163"/>
      <c r="N85" s="162"/>
      <c r="O85" s="162"/>
      <c r="P85" s="162"/>
      <c r="Q85" s="162"/>
      <c r="R85" s="162"/>
    </row>
    <row r="86" spans="1:18" ht="25.5" x14ac:dyDescent="0.25">
      <c r="A86" s="148">
        <v>72</v>
      </c>
      <c r="B86" s="67" t="s">
        <v>6</v>
      </c>
      <c r="C86" s="34" t="s">
        <v>303</v>
      </c>
      <c r="D86" s="35" t="s">
        <v>306</v>
      </c>
      <c r="E86" s="112" t="s">
        <v>307</v>
      </c>
      <c r="F86" s="161" t="s">
        <v>71</v>
      </c>
      <c r="G86" s="162"/>
      <c r="H86" s="162"/>
      <c r="I86" s="162"/>
      <c r="J86" s="162"/>
      <c r="K86" s="162"/>
      <c r="L86" s="162"/>
      <c r="M86" s="163"/>
      <c r="N86" s="162"/>
      <c r="O86" s="162"/>
      <c r="P86" s="162"/>
      <c r="Q86" s="162"/>
      <c r="R86" s="162"/>
    </row>
    <row r="87" spans="1:18" ht="31.5" x14ac:dyDescent="0.25">
      <c r="A87" s="148">
        <v>73</v>
      </c>
      <c r="B87" s="40" t="s">
        <v>205</v>
      </c>
      <c r="C87" s="41" t="s">
        <v>208</v>
      </c>
      <c r="D87" s="43" t="s">
        <v>209</v>
      </c>
      <c r="E87" s="42" t="s">
        <v>210</v>
      </c>
      <c r="F87" s="161" t="s">
        <v>71</v>
      </c>
      <c r="G87" s="162"/>
      <c r="H87" s="162"/>
      <c r="I87" s="162"/>
      <c r="J87" s="163"/>
      <c r="K87" s="163"/>
      <c r="L87" s="162"/>
      <c r="M87" s="162"/>
      <c r="N87" s="162"/>
      <c r="O87" s="162"/>
      <c r="P87" s="162"/>
      <c r="Q87" s="162"/>
      <c r="R87" s="162"/>
    </row>
    <row r="88" spans="1:18" ht="31.5" x14ac:dyDescent="0.25">
      <c r="A88" s="148">
        <v>74</v>
      </c>
      <c r="B88" s="40" t="s">
        <v>205</v>
      </c>
      <c r="C88" s="41" t="s">
        <v>208</v>
      </c>
      <c r="D88" s="43" t="s">
        <v>211</v>
      </c>
      <c r="E88" s="42" t="s">
        <v>210</v>
      </c>
      <c r="F88" s="161" t="s">
        <v>71</v>
      </c>
      <c r="G88" s="162"/>
      <c r="H88" s="162"/>
      <c r="I88" s="162"/>
      <c r="J88" s="162"/>
      <c r="K88" s="163"/>
      <c r="L88" s="163"/>
      <c r="M88" s="162"/>
      <c r="N88" s="162"/>
      <c r="O88" s="162"/>
      <c r="P88" s="162"/>
      <c r="Q88" s="162"/>
      <c r="R88" s="162"/>
    </row>
    <row r="89" spans="1:18" ht="31.5" x14ac:dyDescent="0.25">
      <c r="A89" s="148">
        <v>75</v>
      </c>
      <c r="B89" s="40" t="s">
        <v>205</v>
      </c>
      <c r="C89" s="41" t="s">
        <v>208</v>
      </c>
      <c r="D89" s="43" t="s">
        <v>212</v>
      </c>
      <c r="E89" s="42" t="s">
        <v>210</v>
      </c>
      <c r="F89" s="161" t="s">
        <v>71</v>
      </c>
      <c r="G89" s="162"/>
      <c r="H89" s="162"/>
      <c r="I89" s="162"/>
      <c r="J89" s="162"/>
      <c r="K89" s="162"/>
      <c r="L89" s="162"/>
      <c r="M89" s="163"/>
      <c r="N89" s="163"/>
      <c r="O89" s="162"/>
      <c r="P89" s="162"/>
      <c r="Q89" s="162"/>
      <c r="R89" s="162"/>
    </row>
    <row r="90" spans="1:18" ht="35.25" customHeight="1" x14ac:dyDescent="0.25">
      <c r="A90" s="148">
        <v>76</v>
      </c>
      <c r="B90" s="18" t="s">
        <v>8</v>
      </c>
      <c r="C90" s="35" t="s">
        <v>119</v>
      </c>
      <c r="D90" s="153" t="s">
        <v>354</v>
      </c>
      <c r="E90" s="112" t="s">
        <v>120</v>
      </c>
      <c r="F90" s="161" t="s">
        <v>71</v>
      </c>
      <c r="G90" s="162"/>
      <c r="H90" s="162"/>
      <c r="I90" s="162"/>
      <c r="J90" s="163"/>
      <c r="K90" s="163"/>
      <c r="L90" s="163"/>
      <c r="M90" s="163"/>
      <c r="N90" s="163"/>
      <c r="O90" s="163"/>
      <c r="P90" s="162"/>
      <c r="Q90" s="162"/>
      <c r="R90" s="162"/>
    </row>
    <row r="91" spans="1:18" ht="35.25" customHeight="1" x14ac:dyDescent="0.25">
      <c r="A91" s="148">
        <v>77</v>
      </c>
      <c r="B91" s="18" t="s">
        <v>8</v>
      </c>
      <c r="C91" s="35" t="s">
        <v>119</v>
      </c>
      <c r="D91" s="153" t="s">
        <v>355</v>
      </c>
      <c r="E91" s="112" t="s">
        <v>120</v>
      </c>
      <c r="F91" s="161" t="s">
        <v>71</v>
      </c>
      <c r="G91" s="162"/>
      <c r="H91" s="162"/>
      <c r="I91" s="162"/>
      <c r="J91" s="163"/>
      <c r="K91" s="163"/>
      <c r="L91" s="163"/>
      <c r="M91" s="163"/>
      <c r="N91" s="163"/>
      <c r="O91" s="163"/>
      <c r="P91" s="162"/>
      <c r="Q91" s="162"/>
      <c r="R91" s="162"/>
    </row>
    <row r="92" spans="1:18" ht="35.25" customHeight="1" x14ac:dyDescent="0.25">
      <c r="A92" s="148">
        <v>78</v>
      </c>
      <c r="B92" s="18" t="s">
        <v>8</v>
      </c>
      <c r="C92" s="35" t="s">
        <v>122</v>
      </c>
      <c r="D92" s="153" t="s">
        <v>123</v>
      </c>
      <c r="E92" s="112" t="s">
        <v>124</v>
      </c>
      <c r="F92" s="161" t="s">
        <v>71</v>
      </c>
      <c r="G92" s="162"/>
      <c r="H92" s="163"/>
      <c r="I92" s="163"/>
      <c r="J92" s="163"/>
      <c r="K92" s="163"/>
      <c r="L92" s="163"/>
      <c r="M92" s="162"/>
      <c r="N92" s="162"/>
      <c r="O92" s="162"/>
      <c r="P92" s="162"/>
      <c r="Q92" s="162"/>
      <c r="R92" s="162"/>
    </row>
    <row r="93" spans="1:18" ht="35.25" customHeight="1" x14ac:dyDescent="0.25">
      <c r="A93" s="148">
        <v>79</v>
      </c>
      <c r="B93" s="18" t="s">
        <v>8</v>
      </c>
      <c r="C93" s="35" t="s">
        <v>122</v>
      </c>
      <c r="D93" s="153" t="s">
        <v>126</v>
      </c>
      <c r="E93" s="112" t="s">
        <v>124</v>
      </c>
      <c r="F93" s="161" t="s">
        <v>71</v>
      </c>
      <c r="G93" s="162"/>
      <c r="H93" s="162"/>
      <c r="I93" s="163"/>
      <c r="J93" s="163"/>
      <c r="K93" s="163"/>
      <c r="L93" s="163"/>
      <c r="M93" s="163"/>
      <c r="N93" s="162"/>
      <c r="O93" s="162"/>
      <c r="P93" s="162"/>
      <c r="Q93" s="162"/>
      <c r="R93" s="162"/>
    </row>
    <row r="94" spans="1:18" ht="35.25" customHeight="1" x14ac:dyDescent="0.25">
      <c r="A94" s="148">
        <v>80</v>
      </c>
      <c r="B94" s="18" t="s">
        <v>8</v>
      </c>
      <c r="C94" s="35" t="s">
        <v>128</v>
      </c>
      <c r="D94" s="153" t="s">
        <v>129</v>
      </c>
      <c r="E94" s="165" t="s">
        <v>130</v>
      </c>
      <c r="F94" s="161" t="s">
        <v>71</v>
      </c>
      <c r="G94" s="162"/>
      <c r="H94" s="163"/>
      <c r="I94" s="163"/>
      <c r="J94" s="163"/>
      <c r="K94" s="163"/>
      <c r="L94" s="102"/>
      <c r="M94" s="102"/>
      <c r="N94" s="102"/>
      <c r="O94" s="102"/>
      <c r="P94" s="102"/>
      <c r="Q94" s="102"/>
      <c r="R94" s="162"/>
    </row>
    <row r="95" spans="1:18" ht="35.25" customHeight="1" x14ac:dyDescent="0.25">
      <c r="A95" s="148">
        <v>81</v>
      </c>
      <c r="B95" s="18" t="s">
        <v>8</v>
      </c>
      <c r="C95" s="35" t="s">
        <v>132</v>
      </c>
      <c r="D95" s="153" t="s">
        <v>133</v>
      </c>
      <c r="E95" s="112" t="s">
        <v>134</v>
      </c>
      <c r="F95" s="161" t="s">
        <v>71</v>
      </c>
      <c r="G95" s="162"/>
      <c r="H95" s="162"/>
      <c r="I95" s="162"/>
      <c r="J95" s="163"/>
      <c r="K95" s="163"/>
      <c r="L95" s="163"/>
      <c r="M95" s="163"/>
      <c r="N95" s="163"/>
      <c r="O95" s="163"/>
      <c r="P95" s="163"/>
      <c r="Q95" s="163"/>
      <c r="R95" s="162"/>
    </row>
    <row r="96" spans="1:18" ht="35.25" customHeight="1" x14ac:dyDescent="0.25">
      <c r="A96" s="148">
        <v>82</v>
      </c>
      <c r="B96" s="18" t="s">
        <v>8</v>
      </c>
      <c r="C96" s="35" t="s">
        <v>132</v>
      </c>
      <c r="D96" s="153" t="s">
        <v>136</v>
      </c>
      <c r="E96" s="112" t="s">
        <v>137</v>
      </c>
      <c r="F96" s="161" t="s">
        <v>71</v>
      </c>
      <c r="G96" s="162"/>
      <c r="H96" s="162"/>
      <c r="I96" s="162"/>
      <c r="J96" s="163"/>
      <c r="K96" s="163"/>
      <c r="L96" s="163"/>
      <c r="M96" s="163"/>
      <c r="N96" s="163"/>
      <c r="O96" s="163"/>
      <c r="P96" s="163"/>
      <c r="Q96" s="163"/>
      <c r="R96" s="162"/>
    </row>
    <row r="97" spans="1:18" ht="35.25" customHeight="1" x14ac:dyDescent="0.25">
      <c r="A97" s="148">
        <v>83</v>
      </c>
      <c r="B97" s="18" t="s">
        <v>8</v>
      </c>
      <c r="C97" s="35" t="s">
        <v>132</v>
      </c>
      <c r="D97" s="153" t="s">
        <v>356</v>
      </c>
      <c r="E97" s="112" t="s">
        <v>137</v>
      </c>
      <c r="F97" s="161" t="s">
        <v>71</v>
      </c>
      <c r="G97" s="162"/>
      <c r="H97" s="162"/>
      <c r="I97" s="162"/>
      <c r="J97" s="163"/>
      <c r="K97" s="163"/>
      <c r="L97" s="163"/>
      <c r="M97" s="163"/>
      <c r="N97" s="163"/>
      <c r="O97" s="163"/>
      <c r="P97" s="163"/>
      <c r="Q97" s="163"/>
      <c r="R97" s="162"/>
    </row>
    <row r="98" spans="1:18" ht="35.25" customHeight="1" x14ac:dyDescent="0.25">
      <c r="A98" s="148">
        <v>84</v>
      </c>
      <c r="B98" s="18" t="s">
        <v>8</v>
      </c>
      <c r="C98" s="35" t="s">
        <v>132</v>
      </c>
      <c r="D98" s="153" t="s">
        <v>357</v>
      </c>
      <c r="E98" s="165" t="s">
        <v>138</v>
      </c>
      <c r="F98" s="161" t="s">
        <v>71</v>
      </c>
      <c r="G98" s="162"/>
      <c r="H98" s="162"/>
      <c r="I98" s="162"/>
      <c r="J98" s="163"/>
      <c r="K98" s="163"/>
      <c r="L98" s="163"/>
      <c r="M98" s="163"/>
      <c r="N98" s="163"/>
      <c r="O98" s="163"/>
      <c r="P98" s="163"/>
      <c r="Q98" s="163"/>
      <c r="R98" s="162"/>
    </row>
    <row r="99" spans="1:18" ht="35.25" customHeight="1" x14ac:dyDescent="0.25">
      <c r="A99" s="148">
        <v>85</v>
      </c>
      <c r="B99" s="18" t="s">
        <v>8</v>
      </c>
      <c r="C99" s="35" t="s">
        <v>139</v>
      </c>
      <c r="D99" s="153" t="s">
        <v>140</v>
      </c>
      <c r="E99" s="112" t="s">
        <v>141</v>
      </c>
      <c r="F99" s="161" t="s">
        <v>71</v>
      </c>
      <c r="G99" s="162"/>
      <c r="H99" s="162"/>
      <c r="I99" s="162"/>
      <c r="J99" s="162"/>
      <c r="K99" s="163"/>
      <c r="L99" s="163"/>
      <c r="M99" s="163"/>
      <c r="N99" s="163"/>
      <c r="O99" s="163"/>
      <c r="P99" s="163"/>
      <c r="Q99" s="162"/>
      <c r="R99" s="162"/>
    </row>
    <row r="100" spans="1:18" ht="35.25" customHeight="1" x14ac:dyDescent="0.25">
      <c r="A100" s="148">
        <v>86</v>
      </c>
      <c r="B100" s="18" t="s">
        <v>8</v>
      </c>
      <c r="C100" s="35" t="s">
        <v>139</v>
      </c>
      <c r="D100" s="153" t="s">
        <v>143</v>
      </c>
      <c r="E100" s="112" t="s">
        <v>141</v>
      </c>
      <c r="F100" s="161" t="s">
        <v>71</v>
      </c>
      <c r="G100" s="162"/>
      <c r="H100" s="162"/>
      <c r="I100" s="162"/>
      <c r="J100" s="162"/>
      <c r="K100" s="163"/>
      <c r="L100" s="163"/>
      <c r="M100" s="163"/>
      <c r="N100" s="163"/>
      <c r="O100" s="163"/>
      <c r="P100" s="163"/>
      <c r="Q100" s="162"/>
      <c r="R100" s="162"/>
    </row>
    <row r="101" spans="1:18" ht="35.25" customHeight="1" x14ac:dyDescent="0.25">
      <c r="A101" s="148">
        <v>87</v>
      </c>
      <c r="B101" s="18" t="s">
        <v>8</v>
      </c>
      <c r="C101" s="35" t="s">
        <v>358</v>
      </c>
      <c r="D101" s="153" t="s">
        <v>359</v>
      </c>
      <c r="E101" s="112" t="s">
        <v>360</v>
      </c>
      <c r="F101" s="161" t="s">
        <v>71</v>
      </c>
      <c r="G101" s="162"/>
      <c r="H101" s="162"/>
      <c r="I101" s="162"/>
      <c r="J101" s="162"/>
      <c r="K101" s="163"/>
      <c r="L101" s="163"/>
      <c r="M101" s="163"/>
      <c r="N101" s="163"/>
      <c r="O101" s="163"/>
      <c r="P101" s="163"/>
      <c r="Q101" s="162"/>
      <c r="R101" s="162"/>
    </row>
    <row r="102" spans="1:18" ht="35.25" customHeight="1" x14ac:dyDescent="0.25">
      <c r="A102" s="148">
        <v>88</v>
      </c>
      <c r="B102" s="18" t="s">
        <v>8</v>
      </c>
      <c r="C102" s="35" t="s">
        <v>144</v>
      </c>
      <c r="D102" s="153" t="s">
        <v>145</v>
      </c>
      <c r="E102" s="112" t="s">
        <v>146</v>
      </c>
      <c r="F102" s="161" t="s">
        <v>71</v>
      </c>
      <c r="G102" s="162"/>
      <c r="H102" s="162"/>
      <c r="I102" s="162"/>
      <c r="J102" s="162"/>
      <c r="K102" s="163"/>
      <c r="L102" s="163"/>
      <c r="M102" s="163"/>
      <c r="N102" s="163"/>
      <c r="O102" s="163"/>
      <c r="P102" s="163"/>
      <c r="Q102" s="162"/>
      <c r="R102" s="162"/>
    </row>
    <row r="103" spans="1:18" ht="60" x14ac:dyDescent="0.25">
      <c r="A103" s="148">
        <v>89</v>
      </c>
      <c r="B103" s="18" t="s">
        <v>9</v>
      </c>
      <c r="C103" s="150" t="s">
        <v>148</v>
      </c>
      <c r="D103" s="76" t="s">
        <v>364</v>
      </c>
      <c r="E103" s="150" t="s">
        <v>361</v>
      </c>
      <c r="F103" s="161" t="s">
        <v>71</v>
      </c>
      <c r="G103" s="162"/>
      <c r="H103" s="162"/>
      <c r="I103" s="162"/>
      <c r="J103" s="162"/>
      <c r="K103" s="162"/>
      <c r="L103" s="162"/>
      <c r="M103" s="162"/>
      <c r="N103" s="162"/>
      <c r="O103" s="163"/>
      <c r="P103" s="162"/>
      <c r="Q103" s="162"/>
      <c r="R103" s="162"/>
    </row>
    <row r="104" spans="1:18" ht="30" x14ac:dyDescent="0.25">
      <c r="A104" s="148">
        <v>90</v>
      </c>
      <c r="B104" s="18" t="s">
        <v>9</v>
      </c>
      <c r="C104" s="150" t="s">
        <v>148</v>
      </c>
      <c r="D104" s="75" t="s">
        <v>365</v>
      </c>
      <c r="E104" s="31" t="s">
        <v>362</v>
      </c>
      <c r="F104" s="161" t="s">
        <v>71</v>
      </c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3"/>
      <c r="R104" s="162"/>
    </row>
    <row r="105" spans="1:18" ht="60" x14ac:dyDescent="0.25">
      <c r="A105" s="148">
        <v>91</v>
      </c>
      <c r="B105" s="18" t="s">
        <v>9</v>
      </c>
      <c r="C105" s="150" t="s">
        <v>149</v>
      </c>
      <c r="D105" s="75" t="s">
        <v>366</v>
      </c>
      <c r="E105" s="31" t="s">
        <v>363</v>
      </c>
      <c r="F105" s="161" t="s">
        <v>71</v>
      </c>
      <c r="G105" s="162"/>
      <c r="H105" s="163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1:18" ht="42.75" customHeight="1" x14ac:dyDescent="0.25">
      <c r="A106" s="148">
        <v>92</v>
      </c>
      <c r="B106" s="144" t="s">
        <v>10</v>
      </c>
      <c r="C106" s="29" t="s">
        <v>252</v>
      </c>
      <c r="D106" s="14" t="s">
        <v>253</v>
      </c>
      <c r="E106" s="151" t="s">
        <v>267</v>
      </c>
      <c r="F106" s="161" t="s">
        <v>71</v>
      </c>
      <c r="G106" s="162"/>
      <c r="H106" s="162"/>
      <c r="I106" s="162"/>
      <c r="J106" s="162"/>
      <c r="K106" s="162"/>
      <c r="L106" s="162"/>
      <c r="M106" s="163"/>
      <c r="N106" s="162"/>
      <c r="O106" s="162"/>
      <c r="P106" s="162"/>
      <c r="Q106" s="162"/>
      <c r="R106" s="162"/>
    </row>
    <row r="107" spans="1:18" ht="28.5" customHeight="1" x14ac:dyDescent="0.25">
      <c r="A107" s="148">
        <v>93</v>
      </c>
      <c r="B107" s="144" t="s">
        <v>10</v>
      </c>
      <c r="C107" s="29" t="s">
        <v>252</v>
      </c>
      <c r="D107" s="14" t="s">
        <v>254</v>
      </c>
      <c r="E107" s="151" t="s">
        <v>268</v>
      </c>
      <c r="F107" s="161" t="s">
        <v>71</v>
      </c>
      <c r="G107" s="162"/>
      <c r="H107" s="162"/>
      <c r="I107" s="162"/>
      <c r="J107" s="162"/>
      <c r="K107" s="162"/>
      <c r="L107" s="162"/>
      <c r="M107" s="162"/>
      <c r="N107" s="163"/>
      <c r="O107" s="162"/>
      <c r="P107" s="162"/>
      <c r="Q107" s="162"/>
      <c r="R107" s="162"/>
    </row>
    <row r="108" spans="1:18" ht="28.5" customHeight="1" x14ac:dyDescent="0.25">
      <c r="A108" s="148">
        <v>94</v>
      </c>
      <c r="B108" s="144" t="s">
        <v>10</v>
      </c>
      <c r="C108" s="151" t="s">
        <v>252</v>
      </c>
      <c r="D108" s="14" t="s">
        <v>255</v>
      </c>
      <c r="E108" s="103" t="s">
        <v>269</v>
      </c>
      <c r="F108" s="161" t="s">
        <v>71</v>
      </c>
      <c r="G108" s="162"/>
      <c r="H108" s="162"/>
      <c r="I108" s="162"/>
      <c r="J108" s="162"/>
      <c r="K108" s="162"/>
      <c r="L108" s="162"/>
      <c r="M108" s="162"/>
      <c r="N108" s="162"/>
      <c r="O108" s="163"/>
      <c r="P108" s="162"/>
      <c r="Q108" s="162"/>
      <c r="R108" s="162"/>
    </row>
    <row r="109" spans="1:18" ht="27.75" customHeight="1" x14ac:dyDescent="0.25">
      <c r="A109" s="148">
        <v>95</v>
      </c>
      <c r="B109" s="144" t="s">
        <v>10</v>
      </c>
      <c r="C109" s="151" t="s">
        <v>252</v>
      </c>
      <c r="D109" s="14" t="s">
        <v>256</v>
      </c>
      <c r="E109" s="151" t="s">
        <v>270</v>
      </c>
      <c r="F109" s="161" t="s">
        <v>71</v>
      </c>
      <c r="G109" s="162"/>
      <c r="H109" s="162"/>
      <c r="I109" s="162"/>
      <c r="J109" s="162"/>
      <c r="K109" s="162"/>
      <c r="L109" s="162"/>
      <c r="M109" s="163"/>
      <c r="N109" s="162"/>
      <c r="O109" s="162"/>
      <c r="P109" s="162"/>
      <c r="Q109" s="162"/>
      <c r="R109" s="162"/>
    </row>
    <row r="110" spans="1:18" ht="28.5" customHeight="1" x14ac:dyDescent="0.25">
      <c r="A110" s="148">
        <v>96</v>
      </c>
      <c r="B110" s="144" t="s">
        <v>10</v>
      </c>
      <c r="C110" s="151" t="s">
        <v>252</v>
      </c>
      <c r="D110" s="14" t="s">
        <v>257</v>
      </c>
      <c r="E110" s="151" t="s">
        <v>271</v>
      </c>
      <c r="F110" s="161" t="s">
        <v>71</v>
      </c>
      <c r="G110" s="162"/>
      <c r="H110" s="162"/>
      <c r="I110" s="162"/>
      <c r="J110" s="162"/>
      <c r="K110" s="162"/>
      <c r="L110" s="163"/>
      <c r="M110" s="162"/>
      <c r="N110" s="162"/>
      <c r="O110" s="162"/>
      <c r="P110" s="162"/>
      <c r="Q110" s="162"/>
      <c r="R110" s="162"/>
    </row>
    <row r="111" spans="1:18" ht="26.25" customHeight="1" x14ac:dyDescent="0.25">
      <c r="A111" s="148">
        <v>97</v>
      </c>
      <c r="B111" s="144" t="s">
        <v>10</v>
      </c>
      <c r="C111" s="29" t="s">
        <v>258</v>
      </c>
      <c r="D111" s="14" t="s">
        <v>259</v>
      </c>
      <c r="E111" s="151" t="s">
        <v>272</v>
      </c>
      <c r="F111" s="161" t="s">
        <v>71</v>
      </c>
      <c r="G111" s="162"/>
      <c r="H111" s="162"/>
      <c r="I111" s="162"/>
      <c r="J111" s="162"/>
      <c r="K111" s="162"/>
      <c r="L111" s="162"/>
      <c r="M111" s="163"/>
      <c r="N111" s="162"/>
      <c r="O111" s="162"/>
      <c r="P111" s="162"/>
      <c r="Q111" s="162"/>
      <c r="R111" s="162"/>
    </row>
    <row r="112" spans="1:18" ht="26.25" customHeight="1" x14ac:dyDescent="0.25">
      <c r="A112" s="148">
        <v>98</v>
      </c>
      <c r="B112" s="144" t="s">
        <v>10</v>
      </c>
      <c r="C112" s="29" t="s">
        <v>260</v>
      </c>
      <c r="D112" s="14" t="s">
        <v>261</v>
      </c>
      <c r="E112" s="151" t="s">
        <v>273</v>
      </c>
      <c r="F112" s="161" t="s">
        <v>71</v>
      </c>
      <c r="G112" s="162"/>
      <c r="H112" s="162"/>
      <c r="I112" s="162"/>
      <c r="J112" s="162"/>
      <c r="K112" s="162"/>
      <c r="L112" s="162"/>
      <c r="M112" s="163"/>
      <c r="O112" s="162"/>
      <c r="P112" s="162"/>
      <c r="Q112" s="162"/>
      <c r="R112" s="162"/>
    </row>
    <row r="113" spans="1:18" ht="26.25" customHeight="1" x14ac:dyDescent="0.25">
      <c r="A113" s="148">
        <v>99</v>
      </c>
      <c r="B113" s="144" t="s">
        <v>10</v>
      </c>
      <c r="C113" s="29" t="s">
        <v>260</v>
      </c>
      <c r="D113" s="14" t="s">
        <v>262</v>
      </c>
      <c r="E113" s="103" t="s">
        <v>274</v>
      </c>
      <c r="F113" s="161" t="s">
        <v>71</v>
      </c>
      <c r="G113" s="162"/>
      <c r="H113" s="162"/>
      <c r="I113" s="162"/>
      <c r="J113" s="162"/>
      <c r="K113" s="162"/>
      <c r="L113" s="162"/>
      <c r="M113" s="162"/>
      <c r="N113" s="163"/>
      <c r="P113" s="162"/>
      <c r="Q113" s="162"/>
      <c r="R113" s="162"/>
    </row>
    <row r="114" spans="1:18" ht="26.25" customHeight="1" x14ac:dyDescent="0.25">
      <c r="A114" s="148">
        <v>100</v>
      </c>
      <c r="B114" s="144" t="s">
        <v>10</v>
      </c>
      <c r="C114" s="29" t="s">
        <v>260</v>
      </c>
      <c r="D114" s="14" t="s">
        <v>263</v>
      </c>
      <c r="E114" s="103" t="s">
        <v>275</v>
      </c>
      <c r="F114" s="161" t="s">
        <v>71</v>
      </c>
      <c r="G114" s="162"/>
      <c r="H114" s="162"/>
      <c r="I114" s="162"/>
      <c r="J114" s="162"/>
      <c r="K114" s="162"/>
      <c r="L114" s="162"/>
      <c r="N114" s="162"/>
      <c r="O114" s="163"/>
      <c r="P114" s="162"/>
      <c r="Q114" s="162"/>
      <c r="R114" s="162"/>
    </row>
    <row r="115" spans="1:18" ht="26.25" customHeight="1" x14ac:dyDescent="0.25">
      <c r="A115" s="148">
        <v>101</v>
      </c>
      <c r="B115" s="144" t="s">
        <v>10</v>
      </c>
      <c r="C115" s="29" t="s">
        <v>260</v>
      </c>
      <c r="D115" s="14" t="s">
        <v>264</v>
      </c>
      <c r="E115" s="103" t="s">
        <v>276</v>
      </c>
      <c r="F115" s="161" t="s">
        <v>71</v>
      </c>
      <c r="G115" s="162"/>
      <c r="H115" s="162"/>
      <c r="I115" s="162"/>
      <c r="J115" s="162"/>
      <c r="K115" s="162"/>
      <c r="L115" s="162"/>
      <c r="M115" s="163"/>
      <c r="N115" s="162"/>
      <c r="O115" s="162"/>
      <c r="P115" s="162"/>
      <c r="Q115" s="162"/>
      <c r="R115" s="162"/>
    </row>
    <row r="116" spans="1:18" ht="26.25" customHeight="1" x14ac:dyDescent="0.25">
      <c r="A116" s="148">
        <v>102</v>
      </c>
      <c r="B116" s="144" t="s">
        <v>10</v>
      </c>
      <c r="C116" s="29" t="s">
        <v>265</v>
      </c>
      <c r="D116" s="14" t="s">
        <v>266</v>
      </c>
      <c r="E116" s="103" t="s">
        <v>277</v>
      </c>
      <c r="F116" s="161" t="s">
        <v>71</v>
      </c>
      <c r="G116" s="162"/>
      <c r="H116" s="162"/>
      <c r="I116" s="162"/>
      <c r="J116" s="162"/>
      <c r="K116" s="162"/>
      <c r="L116" s="162"/>
      <c r="M116" s="162"/>
      <c r="N116" s="163"/>
      <c r="O116" s="162"/>
      <c r="P116" s="162"/>
      <c r="Q116" s="162"/>
      <c r="R116" s="162"/>
    </row>
    <row r="117" spans="1:18" ht="30.75" customHeight="1" x14ac:dyDescent="0.25">
      <c r="A117" s="148">
        <v>103</v>
      </c>
      <c r="B117" s="144" t="s">
        <v>11</v>
      </c>
      <c r="C117" s="151" t="s">
        <v>153</v>
      </c>
      <c r="D117" s="20" t="s">
        <v>154</v>
      </c>
      <c r="E117" s="151" t="s">
        <v>155</v>
      </c>
      <c r="F117" s="161" t="s">
        <v>71</v>
      </c>
      <c r="G117" s="162"/>
      <c r="H117" s="162"/>
      <c r="I117" s="162"/>
      <c r="J117" s="162"/>
      <c r="K117" s="162"/>
      <c r="L117" s="163"/>
      <c r="M117" s="162"/>
      <c r="N117" s="162"/>
      <c r="O117" s="162"/>
      <c r="P117" s="162"/>
      <c r="Q117" s="162"/>
      <c r="R117" s="162"/>
    </row>
    <row r="118" spans="1:18" ht="30.75" customHeight="1" x14ac:dyDescent="0.25">
      <c r="A118" s="148">
        <v>104</v>
      </c>
      <c r="B118" s="144" t="s">
        <v>11</v>
      </c>
      <c r="C118" s="151" t="s">
        <v>153</v>
      </c>
      <c r="D118" s="20" t="s">
        <v>157</v>
      </c>
      <c r="E118" s="151" t="s">
        <v>155</v>
      </c>
      <c r="F118" s="161" t="s">
        <v>71</v>
      </c>
      <c r="G118" s="162"/>
      <c r="H118" s="162"/>
      <c r="I118" s="162"/>
      <c r="J118" s="162"/>
      <c r="K118" s="162"/>
      <c r="L118" s="162"/>
      <c r="M118" s="163"/>
      <c r="N118" s="162"/>
      <c r="O118" s="162"/>
      <c r="P118" s="162"/>
      <c r="Q118" s="162"/>
      <c r="R118" s="162"/>
    </row>
    <row r="119" spans="1:18" ht="30.75" customHeight="1" x14ac:dyDescent="0.25">
      <c r="A119" s="148">
        <v>105</v>
      </c>
      <c r="B119" s="144" t="s">
        <v>11</v>
      </c>
      <c r="C119" s="151" t="s">
        <v>153</v>
      </c>
      <c r="D119" s="20" t="s">
        <v>159</v>
      </c>
      <c r="E119" s="151" t="s">
        <v>155</v>
      </c>
      <c r="F119" s="161" t="s">
        <v>71</v>
      </c>
      <c r="G119" s="162"/>
      <c r="H119" s="162"/>
      <c r="I119" s="162"/>
      <c r="J119" s="162"/>
      <c r="K119" s="162"/>
      <c r="L119" s="162"/>
      <c r="M119" s="162"/>
      <c r="N119" s="163"/>
      <c r="O119" s="162"/>
      <c r="P119" s="162"/>
      <c r="Q119" s="162"/>
      <c r="R119" s="162"/>
    </row>
    <row r="120" spans="1:18" ht="30.75" customHeight="1" x14ac:dyDescent="0.25">
      <c r="A120" s="148">
        <v>106</v>
      </c>
      <c r="B120" s="144" t="s">
        <v>11</v>
      </c>
      <c r="C120" s="151" t="s">
        <v>161</v>
      </c>
      <c r="D120" s="20" t="s">
        <v>162</v>
      </c>
      <c r="E120" s="151" t="s">
        <v>163</v>
      </c>
      <c r="F120" s="161" t="s">
        <v>71</v>
      </c>
      <c r="G120" s="162"/>
      <c r="H120" s="162"/>
      <c r="I120" s="162"/>
      <c r="J120" s="162"/>
      <c r="K120" s="162"/>
      <c r="L120" s="163"/>
      <c r="M120" s="162"/>
      <c r="N120" s="162"/>
      <c r="O120" s="162"/>
      <c r="P120" s="162"/>
      <c r="Q120" s="162"/>
      <c r="R120" s="162"/>
    </row>
    <row r="121" spans="1:18" ht="30.75" customHeight="1" x14ac:dyDescent="0.25">
      <c r="A121" s="148">
        <v>107</v>
      </c>
      <c r="B121" s="144" t="s">
        <v>11</v>
      </c>
      <c r="C121" s="151" t="s">
        <v>161</v>
      </c>
      <c r="D121" s="20" t="s">
        <v>164</v>
      </c>
      <c r="E121" s="151" t="s">
        <v>165</v>
      </c>
      <c r="F121" s="161" t="s">
        <v>71</v>
      </c>
      <c r="G121" s="162"/>
      <c r="H121" s="162"/>
      <c r="I121" s="162"/>
      <c r="J121" s="162"/>
      <c r="K121" s="162"/>
      <c r="L121" s="162"/>
      <c r="M121" s="163"/>
      <c r="N121" s="162"/>
      <c r="O121" s="162"/>
      <c r="P121" s="162"/>
      <c r="Q121" s="162"/>
      <c r="R121" s="162"/>
    </row>
    <row r="122" spans="1:18" ht="30.75" customHeight="1" x14ac:dyDescent="0.25">
      <c r="A122" s="148">
        <v>108</v>
      </c>
      <c r="B122" s="144" t="s">
        <v>11</v>
      </c>
      <c r="C122" s="151" t="s">
        <v>161</v>
      </c>
      <c r="D122" s="20" t="s">
        <v>166</v>
      </c>
      <c r="E122" s="151" t="s">
        <v>167</v>
      </c>
      <c r="F122" s="161" t="s">
        <v>71</v>
      </c>
      <c r="G122" s="162"/>
      <c r="H122" s="162"/>
      <c r="I122" s="162"/>
      <c r="J122" s="162"/>
      <c r="K122" s="162"/>
      <c r="L122" s="162"/>
      <c r="M122" s="162"/>
      <c r="N122" s="163"/>
      <c r="O122" s="162"/>
      <c r="P122" s="162"/>
      <c r="Q122" s="162"/>
      <c r="R122" s="162"/>
    </row>
    <row r="123" spans="1:18" ht="30.75" customHeight="1" x14ac:dyDescent="0.25">
      <c r="A123" s="148">
        <v>109</v>
      </c>
      <c r="B123" s="144" t="s">
        <v>11</v>
      </c>
      <c r="C123" s="151" t="s">
        <v>161</v>
      </c>
      <c r="D123" s="20" t="s">
        <v>367</v>
      </c>
      <c r="E123" s="151" t="s">
        <v>368</v>
      </c>
      <c r="F123" s="161" t="s">
        <v>71</v>
      </c>
      <c r="G123" s="162"/>
      <c r="H123" s="162"/>
      <c r="I123" s="162"/>
      <c r="J123" s="162"/>
      <c r="K123" s="162"/>
      <c r="M123" s="162"/>
      <c r="N123" s="163"/>
      <c r="O123" s="162"/>
      <c r="P123" s="162"/>
      <c r="Q123" s="162"/>
      <c r="R123" s="162"/>
    </row>
    <row r="124" spans="1:18" ht="30.75" customHeight="1" x14ac:dyDescent="0.25">
      <c r="A124" s="148">
        <v>110</v>
      </c>
      <c r="B124" s="144" t="s">
        <v>11</v>
      </c>
      <c r="C124" s="151" t="s">
        <v>168</v>
      </c>
      <c r="D124" s="20" t="s">
        <v>169</v>
      </c>
      <c r="E124" s="151" t="s">
        <v>170</v>
      </c>
      <c r="F124" s="161" t="s">
        <v>71</v>
      </c>
      <c r="G124" s="162"/>
      <c r="H124" s="162"/>
      <c r="I124" s="162"/>
      <c r="J124" s="162"/>
      <c r="K124" s="162"/>
      <c r="L124" s="163"/>
      <c r="N124" s="162"/>
      <c r="O124" s="162"/>
      <c r="P124" s="162"/>
      <c r="Q124" s="162"/>
      <c r="R124" s="162"/>
    </row>
    <row r="125" spans="1:18" ht="30.75" customHeight="1" x14ac:dyDescent="0.25">
      <c r="A125" s="148">
        <v>111</v>
      </c>
      <c r="B125" s="144" t="s">
        <v>11</v>
      </c>
      <c r="C125" s="151" t="s">
        <v>168</v>
      </c>
      <c r="D125" s="20" t="s">
        <v>171</v>
      </c>
      <c r="E125" s="151" t="s">
        <v>170</v>
      </c>
      <c r="F125" s="161" t="s">
        <v>71</v>
      </c>
      <c r="G125" s="162"/>
      <c r="H125" s="162"/>
      <c r="I125" s="162"/>
      <c r="J125" s="162"/>
      <c r="K125" s="162"/>
      <c r="L125" s="162"/>
      <c r="M125" s="163"/>
      <c r="O125" s="162"/>
      <c r="P125" s="162"/>
      <c r="Q125" s="162"/>
      <c r="R125" s="162"/>
    </row>
    <row r="126" spans="1:18" ht="30.75" customHeight="1" x14ac:dyDescent="0.25">
      <c r="A126" s="148">
        <v>112</v>
      </c>
      <c r="B126" s="144" t="s">
        <v>11</v>
      </c>
      <c r="C126" s="151" t="s">
        <v>168</v>
      </c>
      <c r="D126" s="20" t="s">
        <v>172</v>
      </c>
      <c r="E126" s="151" t="s">
        <v>170</v>
      </c>
      <c r="F126" s="161" t="s">
        <v>71</v>
      </c>
      <c r="G126" s="162"/>
      <c r="H126" s="162"/>
      <c r="I126" s="162"/>
      <c r="J126" s="162"/>
      <c r="K126" s="162"/>
      <c r="M126" s="162"/>
      <c r="N126" s="163"/>
      <c r="O126" s="162"/>
      <c r="P126" s="162"/>
      <c r="Q126" s="162"/>
      <c r="R126" s="162"/>
    </row>
    <row r="127" spans="1:18" ht="30.75" customHeight="1" x14ac:dyDescent="0.25">
      <c r="A127" s="148">
        <v>113</v>
      </c>
      <c r="B127" s="144" t="s">
        <v>11</v>
      </c>
      <c r="C127" s="151" t="s">
        <v>173</v>
      </c>
      <c r="D127" s="20" t="s">
        <v>174</v>
      </c>
      <c r="E127" s="151" t="s">
        <v>175</v>
      </c>
      <c r="F127" s="161" t="s">
        <v>71</v>
      </c>
      <c r="G127" s="162"/>
      <c r="H127" s="162"/>
      <c r="I127" s="162"/>
      <c r="J127" s="162"/>
      <c r="K127" s="162"/>
      <c r="L127" s="163"/>
      <c r="N127" s="162"/>
      <c r="O127" s="162"/>
      <c r="P127" s="162"/>
      <c r="Q127" s="162"/>
      <c r="R127" s="162"/>
    </row>
    <row r="128" spans="1:18" ht="30.75" customHeight="1" x14ac:dyDescent="0.25">
      <c r="A128" s="148">
        <v>114</v>
      </c>
      <c r="B128" s="144" t="s">
        <v>11</v>
      </c>
      <c r="C128" s="151" t="s">
        <v>173</v>
      </c>
      <c r="D128" s="20" t="s">
        <v>176</v>
      </c>
      <c r="E128" s="151" t="s">
        <v>175</v>
      </c>
      <c r="F128" s="161" t="s">
        <v>71</v>
      </c>
      <c r="G128" s="162"/>
      <c r="H128" s="162"/>
      <c r="I128" s="162"/>
      <c r="J128" s="162"/>
      <c r="K128" s="162"/>
      <c r="L128" s="162"/>
      <c r="M128" s="163"/>
      <c r="O128" s="162"/>
      <c r="P128" s="162"/>
      <c r="Q128" s="162"/>
      <c r="R128" s="162"/>
    </row>
    <row r="129" spans="1:18" ht="30.75" customHeight="1" x14ac:dyDescent="0.25">
      <c r="A129" s="148">
        <v>115</v>
      </c>
      <c r="B129" s="144" t="s">
        <v>11</v>
      </c>
      <c r="C129" s="151" t="s">
        <v>173</v>
      </c>
      <c r="D129" s="20" t="s">
        <v>177</v>
      </c>
      <c r="E129" s="151" t="s">
        <v>175</v>
      </c>
      <c r="F129" s="161" t="s">
        <v>71</v>
      </c>
      <c r="G129" s="162"/>
      <c r="H129" s="162"/>
      <c r="I129" s="162"/>
      <c r="J129" s="162"/>
      <c r="K129" s="162"/>
      <c r="M129" s="162"/>
      <c r="N129" s="163"/>
      <c r="O129" s="162"/>
      <c r="P129" s="162"/>
      <c r="Q129" s="162"/>
      <c r="R129" s="162"/>
    </row>
    <row r="130" spans="1:18" ht="30.75" customHeight="1" x14ac:dyDescent="0.25">
      <c r="A130" s="148">
        <v>116</v>
      </c>
      <c r="B130" s="144" t="s">
        <v>11</v>
      </c>
      <c r="C130" s="151" t="s">
        <v>173</v>
      </c>
      <c r="D130" s="20" t="s">
        <v>369</v>
      </c>
      <c r="E130" s="151" t="s">
        <v>370</v>
      </c>
      <c r="F130" s="161" t="s">
        <v>71</v>
      </c>
      <c r="G130" s="162"/>
      <c r="H130" s="162"/>
      <c r="I130" s="162"/>
      <c r="J130" s="162"/>
      <c r="K130" s="162"/>
      <c r="L130" s="162"/>
      <c r="N130" s="163"/>
      <c r="O130" s="162"/>
      <c r="P130" s="162"/>
      <c r="Q130" s="162"/>
      <c r="R130" s="162"/>
    </row>
    <row r="131" spans="1:18" ht="30.75" customHeight="1" x14ac:dyDescent="0.25">
      <c r="A131" s="148">
        <v>117</v>
      </c>
      <c r="B131" s="144" t="s">
        <v>11</v>
      </c>
      <c r="C131" s="151" t="s">
        <v>178</v>
      </c>
      <c r="D131" s="20" t="s">
        <v>179</v>
      </c>
      <c r="E131" s="151" t="s">
        <v>180</v>
      </c>
      <c r="F131" s="161" t="s">
        <v>71</v>
      </c>
      <c r="G131" s="162"/>
      <c r="H131" s="162"/>
      <c r="I131" s="162"/>
      <c r="J131" s="162"/>
      <c r="K131" s="162"/>
      <c r="L131" s="163"/>
      <c r="M131" s="162"/>
      <c r="O131" s="162"/>
      <c r="P131" s="162"/>
      <c r="Q131" s="162"/>
      <c r="R131" s="162"/>
    </row>
    <row r="132" spans="1:18" ht="30.75" customHeight="1" x14ac:dyDescent="0.25">
      <c r="A132" s="148">
        <v>118</v>
      </c>
      <c r="B132" s="144" t="s">
        <v>11</v>
      </c>
      <c r="C132" s="151" t="s">
        <v>178</v>
      </c>
      <c r="D132" s="20" t="s">
        <v>181</v>
      </c>
      <c r="E132" s="151" t="s">
        <v>180</v>
      </c>
      <c r="F132" s="161" t="s">
        <v>71</v>
      </c>
      <c r="G132" s="162"/>
      <c r="H132" s="162"/>
      <c r="I132" s="162"/>
      <c r="J132" s="162"/>
      <c r="K132" s="162"/>
      <c r="M132" s="163"/>
      <c r="N132" s="162"/>
      <c r="O132" s="162"/>
      <c r="P132" s="162"/>
      <c r="Q132" s="162"/>
      <c r="R132" s="162"/>
    </row>
    <row r="133" spans="1:18" ht="30.75" customHeight="1" x14ac:dyDescent="0.25">
      <c r="A133" s="148">
        <v>119</v>
      </c>
      <c r="B133" s="144" t="s">
        <v>11</v>
      </c>
      <c r="C133" s="151" t="s">
        <v>178</v>
      </c>
      <c r="D133" s="20" t="s">
        <v>182</v>
      </c>
      <c r="E133" s="151" t="s">
        <v>180</v>
      </c>
      <c r="F133" s="161" t="s">
        <v>71</v>
      </c>
      <c r="G133" s="162"/>
      <c r="H133" s="162"/>
      <c r="I133" s="162"/>
      <c r="J133" s="162"/>
      <c r="K133" s="162"/>
      <c r="L133" s="162"/>
      <c r="N133" s="163"/>
      <c r="O133" s="162"/>
      <c r="P133" s="162"/>
      <c r="Q133" s="162"/>
      <c r="R133" s="162"/>
    </row>
    <row r="134" spans="1:18" ht="30.75" customHeight="1" x14ac:dyDescent="0.25">
      <c r="A134" s="148">
        <v>120</v>
      </c>
      <c r="B134" s="144" t="s">
        <v>11</v>
      </c>
      <c r="C134" s="151" t="s">
        <v>183</v>
      </c>
      <c r="D134" s="20" t="s">
        <v>184</v>
      </c>
      <c r="E134" s="151" t="s">
        <v>185</v>
      </c>
      <c r="F134" s="161" t="s">
        <v>71</v>
      </c>
      <c r="G134" s="162"/>
      <c r="H134" s="162"/>
      <c r="I134" s="162"/>
      <c r="J134" s="162"/>
      <c r="K134" s="162"/>
      <c r="L134" s="163"/>
      <c r="M134" s="162"/>
      <c r="O134" s="162"/>
      <c r="P134" s="162"/>
      <c r="Q134" s="162"/>
      <c r="R134" s="162"/>
    </row>
    <row r="135" spans="1:18" ht="30.75" customHeight="1" x14ac:dyDescent="0.25">
      <c r="A135" s="148">
        <v>121</v>
      </c>
      <c r="B135" s="144" t="s">
        <v>11</v>
      </c>
      <c r="C135" s="151" t="s">
        <v>183</v>
      </c>
      <c r="D135" s="20" t="s">
        <v>186</v>
      </c>
      <c r="E135" s="151" t="s">
        <v>185</v>
      </c>
      <c r="F135" s="161" t="s">
        <v>71</v>
      </c>
      <c r="G135" s="162"/>
      <c r="H135" s="162"/>
      <c r="I135" s="162"/>
      <c r="J135" s="162"/>
      <c r="K135" s="162"/>
      <c r="L135" s="162"/>
      <c r="M135" s="163"/>
      <c r="O135" s="162"/>
      <c r="P135" s="162"/>
      <c r="Q135" s="162"/>
      <c r="R135" s="162"/>
    </row>
    <row r="136" spans="1:18" ht="30.75" customHeight="1" x14ac:dyDescent="0.25">
      <c r="A136" s="148">
        <v>122</v>
      </c>
      <c r="B136" s="144" t="s">
        <v>11</v>
      </c>
      <c r="C136" s="151" t="s">
        <v>183</v>
      </c>
      <c r="D136" s="20" t="s">
        <v>187</v>
      </c>
      <c r="E136" s="151" t="s">
        <v>185</v>
      </c>
      <c r="F136" s="161" t="s">
        <v>71</v>
      </c>
      <c r="G136" s="162"/>
      <c r="H136" s="162"/>
      <c r="I136" s="162"/>
      <c r="J136" s="162"/>
      <c r="K136" s="162"/>
      <c r="M136" s="162"/>
      <c r="N136" s="163"/>
      <c r="O136" s="162"/>
      <c r="P136" s="162"/>
      <c r="Q136" s="162"/>
      <c r="R136" s="162"/>
    </row>
    <row r="137" spans="1:18" ht="30.75" customHeight="1" x14ac:dyDescent="0.25">
      <c r="A137" s="148">
        <v>123</v>
      </c>
      <c r="B137" s="144" t="s">
        <v>11</v>
      </c>
      <c r="C137" s="151" t="s">
        <v>183</v>
      </c>
      <c r="D137" s="20" t="s">
        <v>188</v>
      </c>
      <c r="E137" s="151" t="s">
        <v>189</v>
      </c>
      <c r="F137" s="161" t="s">
        <v>71</v>
      </c>
      <c r="G137" s="162"/>
      <c r="H137" s="162"/>
      <c r="I137" s="162"/>
      <c r="J137" s="162"/>
      <c r="K137" s="162"/>
      <c r="L137" s="162"/>
      <c r="N137" s="163"/>
      <c r="O137" s="162"/>
      <c r="P137" s="162"/>
      <c r="Q137" s="162"/>
      <c r="R137" s="162"/>
    </row>
    <row r="138" spans="1:18" ht="30.75" customHeight="1" x14ac:dyDescent="0.25">
      <c r="A138" s="148">
        <v>124</v>
      </c>
      <c r="B138" s="144" t="s">
        <v>11</v>
      </c>
      <c r="C138" s="151" t="s">
        <v>183</v>
      </c>
      <c r="D138" s="20" t="s">
        <v>371</v>
      </c>
      <c r="E138" s="151" t="s">
        <v>372</v>
      </c>
      <c r="F138" s="161" t="s">
        <v>71</v>
      </c>
      <c r="G138" s="162"/>
      <c r="H138" s="162"/>
      <c r="I138" s="162"/>
      <c r="J138" s="162"/>
      <c r="K138" s="162"/>
      <c r="L138" s="163"/>
      <c r="M138" s="162"/>
      <c r="O138" s="162"/>
      <c r="P138" s="162"/>
      <c r="Q138" s="162"/>
      <c r="R138" s="162"/>
    </row>
    <row r="139" spans="1:18" ht="30.75" customHeight="1" x14ac:dyDescent="0.25">
      <c r="A139" s="148">
        <v>125</v>
      </c>
      <c r="B139" s="144" t="s">
        <v>11</v>
      </c>
      <c r="C139" s="151" t="s">
        <v>183</v>
      </c>
      <c r="D139" s="20" t="s">
        <v>373</v>
      </c>
      <c r="E139" s="151" t="s">
        <v>374</v>
      </c>
      <c r="F139" s="161" t="s">
        <v>71</v>
      </c>
      <c r="G139" s="162"/>
      <c r="H139" s="162"/>
      <c r="I139" s="162"/>
      <c r="J139" s="162"/>
      <c r="K139" s="162"/>
      <c r="M139" s="163"/>
      <c r="N139" s="162"/>
      <c r="O139" s="162"/>
      <c r="P139" s="162"/>
      <c r="Q139" s="162"/>
      <c r="R139" s="162"/>
    </row>
    <row r="140" spans="1:18" ht="30.75" customHeight="1" x14ac:dyDescent="0.25">
      <c r="A140" s="148">
        <v>126</v>
      </c>
      <c r="B140" s="144" t="s">
        <v>11</v>
      </c>
      <c r="C140" s="151" t="s">
        <v>183</v>
      </c>
      <c r="D140" s="20" t="s">
        <v>375</v>
      </c>
      <c r="E140" s="151" t="s">
        <v>376</v>
      </c>
      <c r="F140" s="161" t="s">
        <v>71</v>
      </c>
      <c r="G140" s="162"/>
      <c r="H140" s="162"/>
      <c r="I140" s="162"/>
      <c r="J140" s="162"/>
      <c r="K140" s="162"/>
      <c r="L140" s="162"/>
      <c r="N140" s="163"/>
      <c r="O140" s="162"/>
      <c r="P140" s="162"/>
      <c r="Q140" s="162"/>
      <c r="R140" s="162"/>
    </row>
    <row r="141" spans="1:18" ht="30.75" customHeight="1" x14ac:dyDescent="0.25">
      <c r="A141" s="148">
        <v>127</v>
      </c>
      <c r="B141" s="144" t="s">
        <v>11</v>
      </c>
      <c r="C141" s="151" t="s">
        <v>190</v>
      </c>
      <c r="D141" s="20" t="s">
        <v>191</v>
      </c>
      <c r="E141" s="151" t="s">
        <v>192</v>
      </c>
      <c r="F141" s="161" t="s">
        <v>71</v>
      </c>
      <c r="G141" s="162"/>
      <c r="H141" s="162"/>
      <c r="I141" s="162"/>
      <c r="J141" s="162"/>
      <c r="K141" s="162"/>
      <c r="L141" s="163"/>
      <c r="M141" s="162"/>
      <c r="O141" s="162"/>
      <c r="P141" s="162"/>
      <c r="Q141" s="162"/>
      <c r="R141" s="162"/>
    </row>
    <row r="142" spans="1:18" ht="30.75" customHeight="1" x14ac:dyDescent="0.25">
      <c r="A142" s="148">
        <v>128</v>
      </c>
      <c r="B142" s="144" t="s">
        <v>11</v>
      </c>
      <c r="C142" s="151" t="s">
        <v>190</v>
      </c>
      <c r="D142" s="20" t="s">
        <v>193</v>
      </c>
      <c r="E142" s="151" t="s">
        <v>192</v>
      </c>
      <c r="F142" s="161" t="s">
        <v>71</v>
      </c>
      <c r="G142" s="162"/>
      <c r="H142" s="162"/>
      <c r="I142" s="162"/>
      <c r="J142" s="162"/>
      <c r="K142" s="162"/>
      <c r="M142" s="163"/>
      <c r="N142" s="162"/>
      <c r="O142" s="162"/>
      <c r="P142" s="162"/>
      <c r="Q142" s="162"/>
      <c r="R142" s="162"/>
    </row>
    <row r="143" spans="1:18" ht="30.75" customHeight="1" x14ac:dyDescent="0.25">
      <c r="A143" s="148">
        <v>129</v>
      </c>
      <c r="B143" s="144" t="s">
        <v>11</v>
      </c>
      <c r="C143" s="151" t="s">
        <v>190</v>
      </c>
      <c r="D143" s="20" t="s">
        <v>194</v>
      </c>
      <c r="E143" s="151" t="s">
        <v>192</v>
      </c>
      <c r="F143" s="161" t="s">
        <v>71</v>
      </c>
      <c r="G143" s="162"/>
      <c r="H143" s="162"/>
      <c r="I143" s="162"/>
      <c r="J143" s="162"/>
      <c r="K143" s="162"/>
      <c r="L143" s="162"/>
      <c r="N143" s="163"/>
      <c r="O143" s="162"/>
      <c r="P143" s="162"/>
      <c r="Q143" s="162"/>
      <c r="R143" s="162"/>
    </row>
    <row r="144" spans="1:18" ht="30.75" customHeight="1" x14ac:dyDescent="0.25">
      <c r="A144" s="148">
        <v>130</v>
      </c>
      <c r="B144" s="144" t="s">
        <v>11</v>
      </c>
      <c r="C144" s="151" t="s">
        <v>195</v>
      </c>
      <c r="D144" s="20" t="s">
        <v>196</v>
      </c>
      <c r="E144" s="151" t="s">
        <v>197</v>
      </c>
      <c r="F144" s="161" t="s">
        <v>71</v>
      </c>
      <c r="G144" s="162"/>
      <c r="H144" s="162"/>
      <c r="I144" s="162"/>
      <c r="J144" s="162"/>
      <c r="K144" s="162"/>
      <c r="L144" s="163"/>
      <c r="M144" s="162"/>
      <c r="O144" s="162"/>
      <c r="P144" s="162"/>
      <c r="Q144" s="162"/>
      <c r="R144" s="162"/>
    </row>
    <row r="145" spans="1:23" ht="30.75" customHeight="1" x14ac:dyDescent="0.25">
      <c r="A145" s="148">
        <v>131</v>
      </c>
      <c r="B145" s="144" t="s">
        <v>11</v>
      </c>
      <c r="C145" s="151" t="s">
        <v>195</v>
      </c>
      <c r="D145" s="20" t="s">
        <v>198</v>
      </c>
      <c r="E145" s="151" t="s">
        <v>197</v>
      </c>
      <c r="F145" s="161" t="s">
        <v>71</v>
      </c>
      <c r="G145" s="162"/>
      <c r="H145" s="162"/>
      <c r="I145" s="162"/>
      <c r="J145" s="162"/>
      <c r="K145" s="162"/>
      <c r="L145" s="162"/>
      <c r="M145" s="163"/>
      <c r="N145" s="162"/>
      <c r="O145" s="162"/>
      <c r="P145" s="162"/>
      <c r="Q145" s="162"/>
      <c r="R145" s="162"/>
    </row>
    <row r="146" spans="1:23" ht="30.75" customHeight="1" x14ac:dyDescent="0.25">
      <c r="A146" s="148">
        <v>132</v>
      </c>
      <c r="B146" s="144" t="s">
        <v>11</v>
      </c>
      <c r="C146" s="151" t="s">
        <v>195</v>
      </c>
      <c r="D146" s="20" t="s">
        <v>199</v>
      </c>
      <c r="E146" s="151" t="s">
        <v>197</v>
      </c>
      <c r="F146" s="161" t="s">
        <v>71</v>
      </c>
      <c r="G146" s="162"/>
      <c r="H146" s="162"/>
      <c r="I146" s="162"/>
      <c r="J146" s="162"/>
      <c r="K146" s="162"/>
      <c r="L146" s="162"/>
      <c r="M146" s="162"/>
      <c r="N146" s="163"/>
      <c r="O146" s="162"/>
      <c r="P146" s="162"/>
      <c r="Q146" s="162"/>
      <c r="R146" s="162"/>
    </row>
    <row r="147" spans="1:23" ht="30.75" customHeight="1" x14ac:dyDescent="0.25">
      <c r="A147" s="148">
        <v>133</v>
      </c>
      <c r="B147" s="144" t="s">
        <v>11</v>
      </c>
      <c r="C147" s="151" t="s">
        <v>200</v>
      </c>
      <c r="D147" s="20" t="s">
        <v>201</v>
      </c>
      <c r="E147" s="151" t="s">
        <v>197</v>
      </c>
      <c r="F147" s="161" t="s">
        <v>71</v>
      </c>
      <c r="G147" s="162"/>
      <c r="H147" s="162"/>
      <c r="I147" s="162"/>
      <c r="J147" s="162"/>
      <c r="K147" s="162"/>
      <c r="L147" s="163"/>
      <c r="M147" s="162"/>
      <c r="N147" s="162"/>
      <c r="O147" s="162"/>
      <c r="P147" s="162"/>
      <c r="Q147" s="162"/>
      <c r="R147" s="162"/>
    </row>
    <row r="148" spans="1:23" ht="30.75" customHeight="1" x14ac:dyDescent="0.25">
      <c r="A148" s="148">
        <v>134</v>
      </c>
      <c r="B148" s="144" t="s">
        <v>11</v>
      </c>
      <c r="C148" s="151" t="s">
        <v>200</v>
      </c>
      <c r="D148" s="20" t="s">
        <v>202</v>
      </c>
      <c r="E148" s="151" t="s">
        <v>197</v>
      </c>
      <c r="F148" s="161" t="s">
        <v>71</v>
      </c>
      <c r="G148" s="162"/>
      <c r="H148" s="162"/>
      <c r="I148" s="162"/>
      <c r="J148" s="162"/>
      <c r="K148" s="162"/>
      <c r="L148" s="162"/>
      <c r="M148" s="163"/>
      <c r="N148" s="162"/>
      <c r="O148" s="162"/>
      <c r="P148" s="162"/>
      <c r="Q148" s="162"/>
      <c r="R148" s="162"/>
    </row>
    <row r="149" spans="1:23" ht="30.75" customHeight="1" x14ac:dyDescent="0.25">
      <c r="A149" s="148">
        <v>135</v>
      </c>
      <c r="B149" s="144" t="s">
        <v>11</v>
      </c>
      <c r="C149" s="151" t="s">
        <v>200</v>
      </c>
      <c r="D149" s="20" t="s">
        <v>203</v>
      </c>
      <c r="E149" s="151" t="s">
        <v>197</v>
      </c>
      <c r="F149" s="161" t="s">
        <v>71</v>
      </c>
      <c r="G149" s="162"/>
      <c r="H149" s="162"/>
      <c r="I149" s="162"/>
      <c r="J149" s="162"/>
      <c r="K149" s="162"/>
      <c r="L149" s="162"/>
      <c r="M149" s="162"/>
      <c r="N149" s="163"/>
      <c r="O149" s="162"/>
      <c r="P149" s="162"/>
      <c r="Q149" s="162"/>
      <c r="R149" s="162"/>
    </row>
    <row r="150" spans="1:23" ht="30.75" customHeight="1" x14ac:dyDescent="0.25">
      <c r="A150" s="148">
        <v>136</v>
      </c>
      <c r="B150" s="144" t="s">
        <v>11</v>
      </c>
      <c r="C150" s="151" t="s">
        <v>200</v>
      </c>
      <c r="D150" s="20" t="s">
        <v>204</v>
      </c>
      <c r="E150" s="151" t="s">
        <v>197</v>
      </c>
      <c r="F150" s="161" t="s">
        <v>71</v>
      </c>
      <c r="G150" s="162"/>
      <c r="H150" s="162"/>
      <c r="I150" s="162"/>
      <c r="J150" s="162"/>
      <c r="K150" s="162"/>
      <c r="L150" s="163"/>
      <c r="M150" s="162"/>
      <c r="N150" s="162"/>
      <c r="O150" s="162"/>
      <c r="P150" s="162"/>
      <c r="Q150" s="162"/>
      <c r="R150" s="162"/>
    </row>
    <row r="151" spans="1:23" ht="30" x14ac:dyDescent="0.25">
      <c r="A151" s="148">
        <v>137</v>
      </c>
      <c r="B151" s="18" t="s">
        <v>12</v>
      </c>
      <c r="C151" s="145" t="s">
        <v>215</v>
      </c>
      <c r="D151" s="145" t="s">
        <v>216</v>
      </c>
      <c r="E151" s="87" t="s">
        <v>217</v>
      </c>
      <c r="F151" s="161" t="s">
        <v>71</v>
      </c>
      <c r="G151" s="162"/>
      <c r="H151" s="162"/>
      <c r="I151" s="162"/>
      <c r="J151" s="162"/>
      <c r="K151" s="163"/>
      <c r="L151" s="162"/>
      <c r="M151" s="162"/>
      <c r="N151" s="162"/>
      <c r="O151" s="162"/>
      <c r="P151" s="162"/>
      <c r="Q151" s="162"/>
      <c r="R151" s="162"/>
    </row>
    <row r="152" spans="1:23" ht="45" x14ac:dyDescent="0.25">
      <c r="A152" s="148">
        <v>138</v>
      </c>
      <c r="B152" s="18" t="s">
        <v>12</v>
      </c>
      <c r="C152" s="145" t="s">
        <v>215</v>
      </c>
      <c r="D152" s="146" t="s">
        <v>226</v>
      </c>
      <c r="E152" s="145" t="s">
        <v>218</v>
      </c>
      <c r="F152" s="161" t="s">
        <v>71</v>
      </c>
      <c r="G152" s="162"/>
      <c r="H152" s="162"/>
      <c r="I152" s="162"/>
      <c r="J152" s="162"/>
      <c r="K152" s="163"/>
      <c r="L152" s="162"/>
      <c r="M152" s="162"/>
      <c r="N152" s="162"/>
      <c r="O152" s="162"/>
      <c r="P152" s="162"/>
      <c r="Q152" s="162"/>
      <c r="R152" s="162"/>
    </row>
    <row r="153" spans="1:23" ht="21.75" customHeight="1" x14ac:dyDescent="0.25">
      <c r="A153" s="148">
        <v>139</v>
      </c>
      <c r="B153" s="18" t="s">
        <v>12</v>
      </c>
      <c r="C153" s="186" t="s">
        <v>215</v>
      </c>
      <c r="D153" s="187" t="s">
        <v>230</v>
      </c>
      <c r="E153" s="145" t="s">
        <v>219</v>
      </c>
      <c r="F153" s="188" t="s">
        <v>71</v>
      </c>
      <c r="G153" s="162"/>
      <c r="H153" s="162"/>
      <c r="I153" s="162"/>
      <c r="J153" s="162"/>
      <c r="K153" s="162"/>
      <c r="L153" s="163"/>
      <c r="M153" s="162"/>
      <c r="N153" s="162"/>
      <c r="O153" s="162"/>
      <c r="P153" s="162"/>
      <c r="Q153" s="162"/>
      <c r="R153" s="162"/>
    </row>
    <row r="154" spans="1:23" ht="21.75" customHeight="1" x14ac:dyDescent="0.25">
      <c r="A154" s="148">
        <v>140</v>
      </c>
      <c r="B154" s="18" t="s">
        <v>12</v>
      </c>
      <c r="C154" s="186"/>
      <c r="D154" s="187"/>
      <c r="E154" s="145" t="s">
        <v>220</v>
      </c>
      <c r="F154" s="188"/>
      <c r="G154" s="162"/>
      <c r="H154" s="162"/>
      <c r="I154" s="162"/>
      <c r="J154" s="162"/>
      <c r="K154" s="162"/>
      <c r="L154" s="163"/>
      <c r="M154" s="162"/>
      <c r="N154" s="162"/>
      <c r="O154" s="162"/>
      <c r="P154" s="162"/>
      <c r="Q154" s="162"/>
      <c r="R154" s="162"/>
    </row>
    <row r="155" spans="1:23" ht="21.75" customHeight="1" x14ac:dyDescent="0.25">
      <c r="A155" s="148">
        <v>141</v>
      </c>
      <c r="B155" s="18" t="s">
        <v>12</v>
      </c>
      <c r="C155" s="145" t="s">
        <v>215</v>
      </c>
      <c r="D155" s="146" t="s">
        <v>227</v>
      </c>
      <c r="E155" s="87" t="s">
        <v>221</v>
      </c>
      <c r="F155" s="161" t="s">
        <v>71</v>
      </c>
      <c r="G155" s="162"/>
      <c r="H155" s="162"/>
      <c r="I155" s="162"/>
      <c r="J155" s="162"/>
      <c r="K155" s="162"/>
      <c r="L155" s="162"/>
      <c r="M155" s="163"/>
      <c r="N155" s="162"/>
      <c r="O155" s="162"/>
      <c r="P155" s="162"/>
      <c r="Q155" s="162"/>
      <c r="R155" s="162"/>
    </row>
    <row r="156" spans="1:23" ht="30" customHeight="1" x14ac:dyDescent="0.25">
      <c r="A156" s="148">
        <v>142</v>
      </c>
      <c r="B156" s="18" t="s">
        <v>12</v>
      </c>
      <c r="C156" s="145" t="s">
        <v>229</v>
      </c>
      <c r="D156" s="146" t="s">
        <v>228</v>
      </c>
      <c r="E156" s="145" t="s">
        <v>222</v>
      </c>
      <c r="F156" s="161" t="s">
        <v>71</v>
      </c>
      <c r="G156" s="162"/>
      <c r="H156" s="162"/>
      <c r="I156" s="162"/>
      <c r="J156" s="162"/>
      <c r="K156" s="162"/>
      <c r="L156" s="162"/>
      <c r="M156" s="163"/>
      <c r="N156" s="162"/>
      <c r="O156" s="162"/>
      <c r="P156" s="162"/>
      <c r="Q156" s="162"/>
      <c r="R156" s="162"/>
    </row>
    <row r="157" spans="1:23" ht="21.75" customHeight="1" x14ac:dyDescent="0.25">
      <c r="A157" s="148">
        <v>143</v>
      </c>
      <c r="B157" s="18" t="s">
        <v>12</v>
      </c>
      <c r="C157" s="186" t="s">
        <v>223</v>
      </c>
      <c r="D157" s="187" t="s">
        <v>231</v>
      </c>
      <c r="E157" s="87" t="s">
        <v>224</v>
      </c>
      <c r="F157" s="188" t="s">
        <v>71</v>
      </c>
      <c r="G157" s="162"/>
      <c r="H157" s="162"/>
      <c r="I157" s="162"/>
      <c r="J157" s="162"/>
      <c r="K157" s="162"/>
      <c r="L157" s="162"/>
      <c r="M157" s="162"/>
      <c r="N157" s="163"/>
      <c r="O157" s="162"/>
      <c r="P157" s="162"/>
      <c r="Q157" s="162"/>
      <c r="R157" s="162"/>
    </row>
    <row r="158" spans="1:23" ht="21.75" customHeight="1" x14ac:dyDescent="0.25">
      <c r="A158" s="148">
        <v>144</v>
      </c>
      <c r="B158" s="18" t="s">
        <v>12</v>
      </c>
      <c r="C158" s="186"/>
      <c r="D158" s="187"/>
      <c r="E158" s="87" t="s">
        <v>225</v>
      </c>
      <c r="F158" s="188"/>
      <c r="G158" s="162"/>
      <c r="H158" s="162"/>
      <c r="I158" s="162"/>
      <c r="J158" s="162"/>
      <c r="K158" s="162"/>
      <c r="L158" s="162"/>
      <c r="M158" s="162"/>
      <c r="N158" s="163"/>
      <c r="O158" s="162"/>
      <c r="P158" s="162"/>
      <c r="Q158" s="162"/>
      <c r="R158" s="162"/>
    </row>
    <row r="159" spans="1:23" s="91" customFormat="1" ht="21.75" customHeight="1" x14ac:dyDescent="0.25">
      <c r="A159" s="168" t="s">
        <v>233</v>
      </c>
      <c r="B159" s="169"/>
      <c r="C159" s="169"/>
      <c r="D159" s="169"/>
      <c r="E159" s="169"/>
      <c r="F159" s="169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0"/>
      <c r="T159" s="90"/>
      <c r="U159" s="90"/>
      <c r="V159" s="90"/>
      <c r="W159" s="90"/>
    </row>
  </sheetData>
  <mergeCells count="19">
    <mergeCell ref="A1:C1"/>
    <mergeCell ref="A2:C3"/>
    <mergeCell ref="F12:F13"/>
    <mergeCell ref="G12:R12"/>
    <mergeCell ref="A8:R8"/>
    <mergeCell ref="A9:R9"/>
    <mergeCell ref="A10:R10"/>
    <mergeCell ref="A12:A13"/>
    <mergeCell ref="B12:B13"/>
    <mergeCell ref="C12:C13"/>
    <mergeCell ref="D12:D13"/>
    <mergeCell ref="E12:E13"/>
    <mergeCell ref="A159:F159"/>
    <mergeCell ref="C153:C154"/>
    <mergeCell ref="D153:D154"/>
    <mergeCell ref="F153:F154"/>
    <mergeCell ref="C157:C158"/>
    <mergeCell ref="D157:D158"/>
    <mergeCell ref="F157:F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36а</vt:lpstr>
      <vt:lpstr>График 36в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2026-03-31T08:01:05Z</dcterms:modified>
</cp:coreProperties>
</file>